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 windowWidth="13830" windowHeight="7830" tabRatio="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O36" i="9"/>
  <c r="BE36" i="9"/>
  <c r="CO35" i="9"/>
  <c r="CO34" i="9"/>
  <c r="BW34" i="9"/>
  <c r="BW35" i="9" s="1"/>
  <c r="BW36" i="9" s="1"/>
  <c r="BW37" i="9" s="1"/>
  <c r="BW38" i="9" s="1"/>
  <c r="BW39" i="9" s="1"/>
  <c r="BW40" i="9" s="1"/>
  <c r="BW41"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s="1"/>
  <c r="U35" i="9" l="1"/>
  <c r="U36" i="9" s="1"/>
  <c r="AM34" i="9" l="1"/>
  <c r="AM35" i="9" l="1"/>
  <c r="AM36" i="9" s="1"/>
  <c r="AM37" i="9" s="1"/>
  <c r="BE34" i="9"/>
  <c r="BE35" i="9" s="1"/>
</calcChain>
</file>

<file path=xl/sharedStrings.xml><?xml version="1.0" encoding="utf-8"?>
<sst xmlns="http://schemas.openxmlformats.org/spreadsheetml/2006/main" count="1031" uniqueCount="576">
  <si>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</si>
  <si>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</si>
  <si>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</si>
  <si>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</si>
  <si>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</si>
  <si>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</si>
  <si>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</si>
  <si>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</si>
  <si>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</si>
  <si>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</si>
  <si>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</si>
  <si>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</si>
  <si>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</si>
  <si>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</si>
  <si>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</si>
  <si>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</si>
  <si>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</si>
  <si>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</si>
  <si>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</si>
  <si>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</si>
  <si>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</si>
  <si>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</si>
  <si>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</si>
  <si>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</si>
  <si>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</si>
  <si>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</si>
  <si>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</si>
  <si>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</si>
  <si>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</si>
  <si>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</si>
  <si>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</si>
  <si>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</si>
  <si>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</si>
  <si>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</si>
  <si>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</si>
  <si>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</si>
  <si>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</si>
  <si>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</si>
  <si>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</si>
  <si>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</si>
  <si>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</si>
  <si>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</si>
  <si>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</si>
  <si>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</si>
  <si>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</si>
  <si>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</si>
  <si>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</si>
  <si>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</si>
  <si>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</si>
  <si>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</si>
  <si>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</si>
  <si>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</si>
  <si>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</si>
  <si>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</si>
  <si>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</si>
  <si>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</si>
  <si>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</si>
  <si>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</si>
  <si>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</si>
  <si>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</si>
  <si>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</si>
  <si>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</si>
  <si>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</si>
  <si>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</si>
  <si>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</si>
  <si>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</si>
  <si>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</si>
  <si>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</si>
  <si>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</si>
  <si>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</si>
  <si>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</si>
  <si>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</si>
  <si>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</si>
  <si>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</si>
  <si>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</si>
  <si>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</si>
  <si>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</si>
  <si>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</si>
  <si>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</si>
  <si>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</si>
  <si>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</si>
  <si>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</si>
  <si>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</si>
  <si>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</si>
  <si>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</si>
  <si>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</si>
  <si>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</si>
  <si>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</si>
  <si>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</si>
  <si>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</si>
  <si>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</si>
  <si>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</si>
  <si>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</si>
  <si>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</si>
  <si>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</si>
  <si>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</si>
  <si>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</si>
  <si>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</si>
  <si>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</si>
  <si>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</si>
  <si>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</si>
  <si>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</si>
  <si>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</si>
  <si>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</si>
  <si>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</si>
  <si>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</si>
  <si>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</si>
  <si>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</si>
  <si>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</si>
  <si>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</si>
  <si>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</si>
  <si>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</si>
  <si>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</si>
  <si>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</si>
  <si>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</si>
  <si>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</si>
  <si>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</si>
  <si>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</si>
  <si>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</si>
  <si>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</si>
  <si>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</si>
  <si>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</si>
  <si>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</si>
  <si>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</si>
  <si>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</si>
  <si>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</si>
  <si>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</si>
  <si>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</si>
  <si>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</si>
  <si>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</si>
  <si>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</si>
  <si>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</si>
  <si>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</si>
  <si>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</si>
  <si>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</si>
  <si>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</si>
  <si>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</si>
  <si>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</si>
  <si>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保養センター事業特別会計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</si>
  <si>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</si>
  <si>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</si>
  <si>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</si>
  <si>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</si>
  <si>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</si>
  <si>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</si>
  <si>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</si>
  <si>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</si>
  <si>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</si>
  <si>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</si>
  <si>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</si>
  <si>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</si>
  <si>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</si>
  <si>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</si>
  <si>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</si>
  <si>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</si>
  <si>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</si>
  <si>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</si>
  <si>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</si>
  <si>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</si>
  <si>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</si>
  <si>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</si>
  <si>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</si>
  <si>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</si>
  <si>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</si>
  <si>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</si>
  <si>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</si>
  <si>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</si>
  <si>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</si>
  <si>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</si>
  <si>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</si>
  <si>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</si>
  <si>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</si>
  <si>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</si>
  <si>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</si>
  <si>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</si>
  <si>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</si>
  <si>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</si>
  <si>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</si>
  <si>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</si>
  <si>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</si>
  <si>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</si>
  <si>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</si>
  <si>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</si>
  <si>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</si>
  <si>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</si>
  <si>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</si>
  <si>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</si>
  <si>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</si>
  <si>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</si>
  <si>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</si>
  <si>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</si>
  <si>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</si>
  <si>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</si>
  <si>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</si>
  <si>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</si>
  <si>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</si>
  <si>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</si>
  <si>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</si>
  <si>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奈良県宇陀市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</si>
  <si>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</si>
  <si>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</si>
  <si>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</si>
  <si>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</si>
  <si>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</si>
  <si>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</si>
  <si>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</si>
  <si>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</si>
  <si>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</si>
  <si>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</si>
  <si>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</si>
  <si>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</si>
  <si>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</si>
  <si>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</si>
  <si>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</si>
  <si>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</si>
  <si>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</si>
  <si>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</si>
  <si>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</si>
  <si>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</si>
  <si>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</si>
  <si>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</si>
  <si>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</si>
  <si>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</si>
  <si>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</si>
  <si>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</si>
  <si>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</si>
  <si>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</si>
  <si>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</si>
  <si>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</si>
  <si>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</si>
  <si>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</si>
  <si>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</si>
  <si>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</si>
  <si>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</si>
  <si>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</si>
  <si>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</si>
  <si>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</si>
  <si>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</si>
  <si>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</si>
  <si>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</si>
  <si>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</si>
  <si>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</si>
  <si>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</si>
  <si>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</si>
  <si>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</si>
  <si>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</si>
  <si>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</si>
  <si>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</si>
  <si>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</si>
  <si>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</si>
  <si>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</si>
  <si>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</si>
  <si>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</si>
  <si>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</si>
  <si>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</si>
  <si>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</si>
  <si>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</si>
  <si>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</si>
  <si>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</si>
  <si>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</si>
  <si>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</si>
  <si>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</si>
  <si>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</si>
  <si>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</si>
  <si>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</si>
  <si>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</si>
  <si>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</si>
  <si>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</si>
  <si>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</si>
  <si>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</si>
  <si>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</si>
  <si>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</si>
  <si>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</si>
  <si>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</si>
  <si>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</si>
  <si>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</si>
  <si>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</si>
  <si>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</si>
  <si>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</si>
  <si>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</si>
  <si>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</si>
  <si>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</si>
  <si>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</si>
  <si>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</si>
  <si>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</si>
  <si>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</si>
  <si>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</si>
  <si>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</si>
  <si>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</si>
  <si>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</si>
  <si>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</si>
  <si>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</si>
  <si>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</si>
  <si>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</si>
  <si>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</si>
  <si>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</si>
  <si>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</si>
  <si>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</si>
  <si>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</si>
  <si>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</si>
  <si>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</si>
  <si>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</si>
  <si>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</si>
  <si>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</si>
  <si>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</si>
  <si>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</si>
  <si>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</si>
  <si>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</si>
  <si>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</si>
  <si>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</si>
  <si>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</si>
  <si>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</si>
  <si>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</si>
  <si>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</si>
  <si>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</si>
  <si>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</si>
  <si>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</si>
  <si>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</si>
  <si>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</si>
  <si>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</si>
  <si>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</si>
  <si>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</si>
  <si>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</si>
  <si>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</si>
  <si>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</si>
  <si>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</si>
  <si>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</si>
  <si>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</si>
  <si>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</si>
  <si>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</si>
  <si>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</si>
  <si>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</si>
  <si>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</si>
  <si>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</si>
  <si>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</si>
  <si>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</si>
  <si>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</si>
  <si>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</si>
  <si>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</si>
  <si>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</si>
  <si>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</si>
  <si>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</si>
  <si>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</si>
  <si>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</si>
  <si>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</si>
  <si>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</si>
  <si>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</si>
  <si>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奈良県宇陀市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</si>
  <si>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</si>
  <si>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</si>
  <si>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</si>
  <si>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</si>
  <si>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</si>
  <si>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</si>
  <si>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</si>
  <si>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</si>
  <si>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</si>
  <si>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</si>
  <si>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</si>
  <si>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</si>
  <si>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</si>
  <si>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</si>
  <si>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</si>
  <si>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</si>
  <si>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</si>
  <si>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</si>
  <si>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</si>
  <si>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</si>
  <si>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</si>
  <si>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</si>
  <si>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</si>
  <si>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</si>
  <si>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</si>
  <si>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</si>
  <si>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</si>
  <si>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</si>
  <si>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</si>
  <si>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</si>
  <si>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</si>
  <si>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</si>
  <si>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</si>
  <si>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</si>
  <si>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</si>
  <si>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</si>
  <si>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</si>
  <si>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</si>
  <si>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</si>
  <si>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</si>
  <si>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</si>
  <si>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</si>
  <si>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介護老人保健施設事業特別会計</t>
    <phoneticPr fontId="5"/>
  </si>
  <si>
    <t>水道事業特別会計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</si>
  <si>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</si>
  <si>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</si>
  <si>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</si>
  <si>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</si>
  <si>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</si>
  <si>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</si>
  <si>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</si>
  <si>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</si>
  <si>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</si>
  <si>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</si>
  <si>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</si>
  <si>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</si>
  <si>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</si>
  <si>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</si>
  <si>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</si>
  <si>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</si>
  <si>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</si>
  <si>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</si>
  <si>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</si>
  <si>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</si>
  <si>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</si>
  <si>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</si>
  <si>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</si>
  <si>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</si>
  <si>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</si>
  <si>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</si>
  <si>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</si>
  <si>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</si>
  <si>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</si>
  <si>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</si>
  <si>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</si>
  <si>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</si>
  <si>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</si>
  <si>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</si>
  <si>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</si>
  <si>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</si>
  <si>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</si>
  <si>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</si>
  <si>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</si>
  <si>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</si>
  <si>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</si>
  <si>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</si>
  <si>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</si>
  <si>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</si>
  <si>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</si>
  <si>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</si>
  <si>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</si>
  <si>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</si>
  <si>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</si>
  <si>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</si>
  <si>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</si>
  <si>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</si>
  <si>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</si>
  <si>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</si>
  <si>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</si>
  <si>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</si>
  <si>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</si>
  <si>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</si>
  <si>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</si>
  <si>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</si>
  <si>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</si>
  <si>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</si>
  <si>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</si>
  <si>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</si>
  <si>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</si>
  <si>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</si>
  <si>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</si>
  <si>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</si>
  <si>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</si>
  <si>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</si>
  <si>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</si>
  <si>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</si>
  <si>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</si>
  <si>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</si>
  <si>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</si>
  <si>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</si>
  <si>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</si>
  <si>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</si>
  <si>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</si>
  <si>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</si>
  <si>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</si>
  <si>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</si>
  <si>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</si>
  <si>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</si>
  <si>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</si>
  <si>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</si>
  <si>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</si>
  <si>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</si>
  <si>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</si>
  <si>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</si>
  <si>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</si>
  <si>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</si>
  <si>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</si>
  <si>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</si>
  <si>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</si>
  <si>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</si>
  <si>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</si>
  <si>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</si>
  <si>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</si>
  <si>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</si>
  <si>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</si>
  <si>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</si>
  <si>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</si>
  <si>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</si>
  <si>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</si>
  <si>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</si>
  <si>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</si>
  <si>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</si>
  <si>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</si>
  <si>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</si>
  <si>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</si>
  <si>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</si>
  <si>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</si>
  <si>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</si>
  <si>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</si>
  <si>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</si>
  <si>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</si>
  <si>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</si>
  <si>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</si>
  <si>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</si>
  <si>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</si>
  <si>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</si>
  <si>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</si>
  <si>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</si>
  <si>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</si>
  <si>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</si>
  <si>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</si>
  <si>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</si>
  <si>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</si>
  <si>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</si>
  <si>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</si>
  <si>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</si>
  <si>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</si>
  <si>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</si>
  <si>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</si>
  <si>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</si>
  <si>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</si>
  <si>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</si>
  <si>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1.73</t>
  </si>
  <si>
    <t>▲ 1.46</t>
  </si>
  <si>
    <t>保養センター事業特別会計</t>
  </si>
  <si>
    <t>▲ 8.80</t>
  </si>
  <si>
    <t>▲ 9.27</t>
  </si>
  <si>
    <t>▲ 6.66</t>
  </si>
  <si>
    <t>▲ 4.96</t>
  </si>
  <si>
    <t>▲ 2.95</t>
  </si>
  <si>
    <t>住宅新築資金等貸付事業特別会計</t>
  </si>
  <si>
    <t>▲ 3.06</t>
  </si>
  <si>
    <t>▲ 2.90</t>
  </si>
  <si>
    <t>▲ 2.80</t>
  </si>
  <si>
    <t>▲ 2.69</t>
  </si>
  <si>
    <t>▲ 2.67</t>
  </si>
  <si>
    <t>水道事業特別会計</t>
  </si>
  <si>
    <t>病院事業特別会計</t>
  </si>
  <si>
    <t>一般会計</t>
  </si>
  <si>
    <t>介護老人保健施設事業特別会計</t>
  </si>
  <si>
    <t>国民健康保険事業特別会計</t>
  </si>
  <si>
    <t>▲ 0.02</t>
  </si>
  <si>
    <t>▲ 0.09</t>
  </si>
  <si>
    <t>介護保険事業特別会計</t>
  </si>
  <si>
    <t>その他会計（赤字）</t>
  </si>
  <si>
    <t>その他会計（黒字）</t>
  </si>
  <si>
    <t>宇陀衛生一部事務組合</t>
    <rPh sb="0" eb="2">
      <t>ウダ</t>
    </rPh>
    <rPh sb="2" eb="4">
      <t>エイセイ</t>
    </rPh>
    <rPh sb="4" eb="6">
      <t>イチブ</t>
    </rPh>
    <rPh sb="6" eb="8">
      <t>ジム</t>
    </rPh>
    <rPh sb="8" eb="10">
      <t>クミアイ</t>
    </rPh>
    <phoneticPr fontId="30"/>
  </si>
  <si>
    <t>奈良県市町村総合事務組合</t>
    <rPh sb="0" eb="3">
      <t>ナラケン</t>
    </rPh>
    <rPh sb="3" eb="6">
      <t>シチョウソン</t>
    </rPh>
    <rPh sb="6" eb="8">
      <t>ソウゴウ</t>
    </rPh>
    <rPh sb="8" eb="10">
      <t>ジム</t>
    </rPh>
    <rPh sb="10" eb="12">
      <t>クミアイ</t>
    </rPh>
    <phoneticPr fontId="30"/>
  </si>
  <si>
    <t>東宇陀環境衛生組合</t>
    <rPh sb="0" eb="1">
      <t>ヒガシ</t>
    </rPh>
    <rPh sb="1" eb="3">
      <t>ウダ</t>
    </rPh>
    <rPh sb="3" eb="5">
      <t>カンキョウ</t>
    </rPh>
    <rPh sb="5" eb="7">
      <t>エイセイ</t>
    </rPh>
    <rPh sb="7" eb="9">
      <t>クミアイ</t>
    </rPh>
    <phoneticPr fontId="30"/>
  </si>
  <si>
    <t>奈良広域水質検査センター組合</t>
    <rPh sb="0" eb="2">
      <t>ナラ</t>
    </rPh>
    <rPh sb="2" eb="4">
      <t>コウイキ</t>
    </rPh>
    <rPh sb="4" eb="6">
      <t>スイシツ</t>
    </rPh>
    <rPh sb="6" eb="8">
      <t>ケンサ</t>
    </rPh>
    <rPh sb="12" eb="14">
      <t>クミアイ</t>
    </rPh>
    <phoneticPr fontId="30"/>
  </si>
  <si>
    <t>桜井宇陀広域連合</t>
    <rPh sb="0" eb="2">
      <t>サクライ</t>
    </rPh>
    <rPh sb="2" eb="4">
      <t>ウダ</t>
    </rPh>
    <rPh sb="4" eb="6">
      <t>コウイキ</t>
    </rPh>
    <rPh sb="6" eb="8">
      <t>レンゴウ</t>
    </rPh>
    <phoneticPr fontId="30"/>
  </si>
  <si>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30"/>
  </si>
  <si>
    <t>奈良県後期高齢者医療広域組合</t>
    <rPh sb="0" eb="3">
      <t>ナラケン</t>
    </rPh>
    <rPh sb="3" eb="5">
      <t>コウキ</t>
    </rPh>
    <rPh sb="5" eb="8">
      <t>コウレイシャ</t>
    </rPh>
    <rPh sb="8" eb="10">
      <t>イリョウ</t>
    </rPh>
    <rPh sb="10" eb="12">
      <t>コウイキ</t>
    </rPh>
    <rPh sb="12" eb="14">
      <t>クミアイ</t>
    </rPh>
    <phoneticPr fontId="30"/>
  </si>
  <si>
    <t>奈良県広域消防組合</t>
    <rPh sb="0" eb="3">
      <t>ナラケン</t>
    </rPh>
    <rPh sb="3" eb="5">
      <t>コウイキ</t>
    </rPh>
    <rPh sb="5" eb="7">
      <t>ショウボウ</t>
    </rPh>
    <rPh sb="7" eb="9">
      <t>クミアイ</t>
    </rPh>
    <phoneticPr fontId="30"/>
  </si>
  <si>
    <t>○</t>
    <phoneticPr fontId="30"/>
  </si>
  <si>
    <t>宇陀市土地開発公社</t>
    <rPh sb="0" eb="3">
      <t>ウダシ</t>
    </rPh>
    <rPh sb="3" eb="5">
      <t>トチ</t>
    </rPh>
    <rPh sb="5" eb="7">
      <t>カイハツ</t>
    </rPh>
    <rPh sb="7" eb="9">
      <t>コウシャ</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</si>
  <si>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</si>
  <si>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</si>
  <si>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</si>
  <si>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</si>
  <si>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</si>
  <si>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</si>
  <si>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</si>
  <si>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</si>
  <si>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</si>
  <si>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</si>
  <si>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</si>
  <si>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財源を地方債に求めてきたため、過疎債や合併特例債、公住債等の償還により高い水準で推移しているが、新規発行額の抑制と普通交付税算入率の高い地方債の借入により年々改善している。今後は公共施設等の老朽化対策と持続可能な財政運営のバランスを一層とっていくことが必要である。</t>
    <rPh sb="0" eb="2">
      <t>ザイゲン</t>
    </rPh>
    <rPh sb="3" eb="6">
      <t>チホウサイ</t>
    </rPh>
    <rPh sb="7" eb="8">
      <t>モト</t>
    </rPh>
    <rPh sb="15" eb="18">
      <t>カソサイ</t>
    </rPh>
    <rPh sb="19" eb="21">
      <t>ガッペイ</t>
    </rPh>
    <rPh sb="21" eb="24">
      <t>トクレイサイ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</si>
</sst>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59848</c:v>
                </c:pt>
                <c:pt idx="1">
                  <c:v>72672</c:v>
                </c:pt>
                <c:pt idx="2">
                  <c:v>79141</c:v>
                </c:pt>
                <c:pt idx="3">
                  <c:v>75083</c:v>
                </c:pt>
                <c:pt idx="4">
                  <c:v>59189</c:v>
                </c:pt>
              </c:numCache>
            </c:numRef>
          </c:val>
          <c:smooth val="0"/>
        </c:ser>
        <c:dLbls>
          <c:showLegendKey val="0"/>
          <c:showVal val="0"/>
          <c:showCatName val="0"/>
          <c:showSerName val="0"/>
          <c:showPercent val="0"/>
          <c:showBubbleSize val="0"/>
        </c:dLbls>
        <c:marker val="1"/>
        <c:smooth val="0"/>
        <c:axId val="103907712"/>
        <c:axId val="103909632"/>
      </c:lineChart>
      <c:catAx>
        <c:axId val="103907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09632"/>
        <c:crosses val="autoZero"/>
        <c:auto val="1"/>
        <c:lblAlgn val="ctr"/>
        <c:lblOffset val="100"/>
        <c:tickLblSkip val="1"/>
        <c:tickMarkSkip val="1"/>
        <c:noMultiLvlLbl val="0"/>
      </c:catAx>
      <c:valAx>
        <c:axId val="1039096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0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5.24</c:v>
                </c:pt>
                <c:pt idx="1">
                  <c:v>5.61</c:v>
                </c:pt>
                <c:pt idx="2">
                  <c:v>2.29</c:v>
                </c:pt>
                <c:pt idx="3">
                  <c:v>5.36</c:v>
                </c:pt>
                <c:pt idx="4">
                  <c:v>3.17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13.82</c:v>
                </c:pt>
                <c:pt idx="1">
                  <c:v>17.41</c:v>
                </c:pt>
                <c:pt idx="2">
                  <c:v>19.39</c:v>
                </c:pt>
                <c:pt idx="3">
                  <c:v>19.47</c:v>
                </c:pt>
                <c:pt idx="4">
                  <c:v>20.95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264320"/>
        <c:axId val="11026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0.59</c:v>
                </c:pt>
                <c:pt idx="1">
                  <c:v>4.12</c:v>
                </c:pt>
                <c:pt idx="2">
                  <c:v>-1.73</c:v>
                </c:pt>
                <c:pt idx="3">
                  <c:v>3.1</c:v>
                </c:pt>
                <c:pt idx="4">
                  <c:v>-1.46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264320"/>
        <c:axId val="110266240"/>
      </c:lineChart>
      <c:catAx>
        <c:axId val="11026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66240"/>
        <c:crosses val="autoZero"/>
        <c:auto val="1"/>
        <c:lblAlgn val="ctr"/>
        <c:lblOffset val="100"/>
        <c:tickLblSkip val="1"/>
        <c:tickMarkSkip val="1"/>
        <c:noMultiLvlLbl val="0"/>
      </c:catAx>
      <c:valAx>
        <c:axId val="11026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6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0.33</c:v>
                </c:pt>
                <c:pt idx="2">
                  <c:v>#N/A</c:v>
                </c:pt>
                <c:pt idx="3">
                  <c:v>0.1</c:v>
                </c:pt>
                <c:pt idx="4">
                  <c:v>#N/A</c:v>
                </c:pt>
                <c:pt idx="5">
                  <c:v>0.06</c:v>
                </c:pt>
                <c:pt idx="6">
                  <c:v>#N/A</c:v>
                </c:pt>
                <c:pt idx="7">
                  <c:v>0.1</c:v>
                </c:pt>
                <c:pt idx="8">
                  <c:v>#N/A</c:v>
                </c:pt>
                <c:pt idx="9">
                  <c:v>0.38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0.65</c:v>
                </c:pt>
                <c:pt idx="8">
                  <c:v>#N/A</c:v>
                </c:pt>
                <c:pt idx="9">
                  <c:v>1.04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0.02</c:v>
                </c:pt>
                <c:pt idx="3">
                  <c:v>#N/A</c:v>
                </c:pt>
                <c:pt idx="4">
                  <c:v>0.09</c:v>
                </c:pt>
                <c:pt idx="5">
                  <c:v>#N/A</c:v>
                </c:pt>
                <c:pt idx="6">
                  <c:v>#N/A</c:v>
                </c:pt>
                <c:pt idx="7">
                  <c:v>0.06</c:v>
                </c:pt>
                <c:pt idx="8">
                  <c:v>#N/A</c:v>
                </c:pt>
                <c:pt idx="9">
                  <c:v>2.4900000000000002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4.45</c:v>
                </c:pt>
                <c:pt idx="2">
                  <c:v>#N/A</c:v>
                </c:pt>
                <c:pt idx="3">
                  <c:v>4.67</c:v>
                </c:pt>
                <c:pt idx="4">
                  <c:v>#N/A</c:v>
                </c:pt>
                <c:pt idx="5">
                  <c:v>4.46</c:v>
                </c:pt>
                <c:pt idx="6">
                  <c:v>#N/A</c:v>
                </c:pt>
                <c:pt idx="7">
                  <c:v>4.04</c:v>
                </c:pt>
                <c:pt idx="8">
                  <c:v>#N/A</c:v>
                </c:pt>
                <c:pt idx="9">
                  <c:v>3.79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8.0500000000000007</c:v>
                </c:pt>
                <c:pt idx="2">
                  <c:v>#N/A</c:v>
                </c:pt>
                <c:pt idx="3">
                  <c:v>8.43</c:v>
                </c:pt>
                <c:pt idx="4">
                  <c:v>#N/A</c:v>
                </c:pt>
                <c:pt idx="5">
                  <c:v>5.08</c:v>
                </c:pt>
                <c:pt idx="6">
                  <c:v>#N/A</c:v>
                </c:pt>
                <c:pt idx="7">
                  <c:v>8.0299999999999994</c:v>
                </c:pt>
                <c:pt idx="8">
                  <c:v>#N/A</c:v>
                </c:pt>
                <c:pt idx="9">
                  <c:v>5.82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8.11</c:v>
                </c:pt>
                <c:pt idx="2">
                  <c:v>#N/A</c:v>
                </c:pt>
                <c:pt idx="3">
                  <c:v>6.98</c:v>
                </c:pt>
                <c:pt idx="4">
                  <c:v>#N/A</c:v>
                </c:pt>
                <c:pt idx="5">
                  <c:v>6</c:v>
                </c:pt>
                <c:pt idx="6">
                  <c:v>#N/A</c:v>
                </c:pt>
                <c:pt idx="7">
                  <c:v>6.27</c:v>
                </c:pt>
                <c:pt idx="8">
                  <c:v>#N/A</c:v>
                </c:pt>
                <c:pt idx="9">
                  <c:v>6.53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6.42</c:v>
                </c:pt>
                <c:pt idx="2">
                  <c:v>#N/A</c:v>
                </c:pt>
                <c:pt idx="3">
                  <c:v>6.92</c:v>
                </c:pt>
                <c:pt idx="4">
                  <c:v>#N/A</c:v>
                </c:pt>
                <c:pt idx="5">
                  <c:v>7.75</c:v>
                </c:pt>
                <c:pt idx="6">
                  <c:v>#N/A</c:v>
                </c:pt>
                <c:pt idx="7">
                  <c:v>7.9</c:v>
                </c:pt>
                <c:pt idx="8">
                  <c:v>#N/A</c:v>
                </c:pt>
                <c:pt idx="9">
                  <c:v>8.39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3.06</c:v>
                </c:pt>
                <c:pt idx="1">
                  <c:v>#N/A</c:v>
                </c:pt>
                <c:pt idx="2">
                  <c:v>2.9</c:v>
                </c:pt>
                <c:pt idx="3">
                  <c:v>#N/A</c:v>
                </c:pt>
                <c:pt idx="4">
                  <c:v>2.8</c:v>
                </c:pt>
                <c:pt idx="5">
                  <c:v>#N/A</c:v>
                </c:pt>
                <c:pt idx="6">
                  <c:v>2.69</c:v>
                </c:pt>
                <c:pt idx="7">
                  <c:v>#N/A</c:v>
                </c:pt>
                <c:pt idx="8">
                  <c:v>2.67</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保養センター事業特別会計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8.8000000000000007</c:v>
                </c:pt>
                <c:pt idx="1">
                  <c:v>#N/A</c:v>
                </c:pt>
                <c:pt idx="2">
                  <c:v>9.27</c:v>
                </c:pt>
                <c:pt idx="3">
                  <c:v>#N/A</c:v>
                </c:pt>
                <c:pt idx="4">
                  <c:v>6.66</c:v>
                </c:pt>
                <c:pt idx="5">
                  <c:v>#N/A</c:v>
                </c:pt>
                <c:pt idx="6">
                  <c:v>4.96</c:v>
                </c:pt>
                <c:pt idx="7">
                  <c:v>#N/A</c:v>
                </c:pt>
                <c:pt idx="8">
                  <c:v>2.95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23232"/>
        <c:axId val="1424768"/>
      </c:barChart>
      <c:catAx>
        <c:axId val="142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4768"/>
        <c:crosses val="autoZero"/>
        <c:auto val="1"/>
        <c:lblAlgn val="ctr"/>
        <c:lblOffset val="100"/>
        <c:tickLblSkip val="1"/>
        <c:tickMarkSkip val="1"/>
        <c:noMultiLvlLbl val="0"/>
      </c:catAx>
      <c:valAx>
        <c:axId val="142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2507</c:v>
                </c:pt>
                <c:pt idx="5">
                  <c:v>2533</c:v>
                </c:pt>
                <c:pt idx="8">
                  <c:v>2587</c:v>
                </c:pt>
                <c:pt idx="11">
                  <c:v>2457</c:v>
                </c:pt>
                <c:pt idx="14">
                  <c:v>2357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56</c:v>
                </c:pt>
                <c:pt idx="3">
                  <c:v>58</c:v>
                </c:pt>
                <c:pt idx="6">
                  <c:v>59</c:v>
                </c:pt>
                <c:pt idx="9">
                  <c:v>12</c:v>
                </c:pt>
                <c:pt idx="12">
                  <c:v>30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15</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595</c:v>
                </c:pt>
                <c:pt idx="3">
                  <c:v>664</c:v>
                </c:pt>
                <c:pt idx="6">
                  <c:v>646</c:v>
                </c:pt>
                <c:pt idx="9">
                  <c:v>604</c:v>
                </c:pt>
                <c:pt idx="12">
                  <c:v>627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3634</c:v>
                </c:pt>
                <c:pt idx="3">
                  <c:v>3587</c:v>
                </c:pt>
                <c:pt idx="6">
                  <c:v>3459</c:v>
                </c:pt>
                <c:pt idx="9">
                  <c:v>3298</c:v>
                </c:pt>
                <c:pt idx="12">
                  <c:v>3094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7628928"/>
        <c:axId val="7763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1798</c:v>
                </c:pt>
                <c:pt idx="2">
                  <c:v>#N/A</c:v>
                </c:pt>
                <c:pt idx="3">
                  <c:v>#N/A</c:v>
                </c:pt>
                <c:pt idx="4">
                  <c:v>1792</c:v>
                </c:pt>
                <c:pt idx="5">
                  <c:v>#N/A</c:v>
                </c:pt>
                <c:pt idx="6">
                  <c:v>#N/A</c:v>
                </c:pt>
                <c:pt idx="7">
                  <c:v>1578</c:v>
                </c:pt>
                <c:pt idx="8">
                  <c:v>#N/A</c:v>
                </c:pt>
                <c:pt idx="9">
                  <c:v>#N/A</c:v>
                </c:pt>
                <c:pt idx="10">
                  <c:v>1458</c:v>
                </c:pt>
                <c:pt idx="11">
                  <c:v>#N/A</c:v>
                </c:pt>
                <c:pt idx="12">
                  <c:v>#N/A</c:v>
                </c:pt>
                <c:pt idx="13">
                  <c:v>1395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7628928"/>
        <c:axId val="77630848"/>
      </c:lineChart>
      <c:catAx>
        <c:axId val="7762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630848"/>
        <c:crosses val="autoZero"/>
        <c:auto val="1"/>
        <c:lblAlgn val="ctr"/>
        <c:lblOffset val="100"/>
        <c:tickLblSkip val="1"/>
        <c:tickMarkSkip val="1"/>
        <c:noMultiLvlLbl val="0"/>
      </c:catAx>
      <c:valAx>
        <c:axId val="7763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62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23184</c:v>
                </c:pt>
                <c:pt idx="5">
                  <c:v>23026</c:v>
                </c:pt>
                <c:pt idx="8">
                  <c:v>22764</c:v>
                </c:pt>
                <c:pt idx="11">
                  <c:v>23113</c:v>
                </c:pt>
                <c:pt idx="14">
                  <c:v>22238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436</c:v>
                </c:pt>
                <c:pt idx="5">
                  <c:v>390</c:v>
                </c:pt>
                <c:pt idx="8">
                  <c:v>328</c:v>
                </c:pt>
                <c:pt idx="11">
                  <c:v>314</c:v>
                </c:pt>
                <c:pt idx="14">
                  <c:v>270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2505</c:v>
                </c:pt>
                <c:pt idx="5">
                  <c:v>2834</c:v>
                </c:pt>
                <c:pt idx="8">
                  <c:v>3009</c:v>
                </c:pt>
                <c:pt idx="11">
                  <c:v>3087</c:v>
                </c:pt>
                <c:pt idx="14">
                  <c:v>3320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5819</c:v>
                </c:pt>
                <c:pt idx="3">
                  <c:v>5566</c:v>
                </c:pt>
                <c:pt idx="6">
                  <c:v>4930</c:v>
                </c:pt>
                <c:pt idx="9">
                  <c:v>4653</c:v>
                </c:pt>
                <c:pt idx="12">
                  <c:v>4362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69</c:v>
                </c:pt>
                <c:pt idx="3">
                  <c:v>68</c:v>
                </c:pt>
                <c:pt idx="6">
                  <c:v>191</c:v>
                </c:pt>
                <c:pt idx="9">
                  <c:v>353</c:v>
                </c:pt>
                <c:pt idx="12">
                  <c:v>422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9193</c:v>
                </c:pt>
                <c:pt idx="3">
                  <c:v>9008</c:v>
                </c:pt>
                <c:pt idx="6">
                  <c:v>8601</c:v>
                </c:pt>
                <c:pt idx="9">
                  <c:v>8085</c:v>
                </c:pt>
                <c:pt idx="12">
                  <c:v>7695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93</c:v>
                </c:pt>
                <c:pt idx="3">
                  <c:v>46</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29567</c:v>
                </c:pt>
                <c:pt idx="3">
                  <c:v>28591</c:v>
                </c:pt>
                <c:pt idx="6">
                  <c:v>27700</c:v>
                </c:pt>
                <c:pt idx="9">
                  <c:v>27153</c:v>
                </c:pt>
                <c:pt idx="12">
                  <c:v>26137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920448"/>
        <c:axId val="110922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18616</c:v>
                </c:pt>
                <c:pt idx="2">
                  <c:v>#N/A</c:v>
                </c:pt>
                <c:pt idx="3">
                  <c:v>#N/A</c:v>
                </c:pt>
                <c:pt idx="4">
                  <c:v>17029</c:v>
                </c:pt>
                <c:pt idx="5">
                  <c:v>#N/A</c:v>
                </c:pt>
                <c:pt idx="6">
                  <c:v>#N/A</c:v>
                </c:pt>
                <c:pt idx="7">
                  <c:v>15323</c:v>
                </c:pt>
                <c:pt idx="8">
                  <c:v>#N/A</c:v>
                </c:pt>
                <c:pt idx="9">
                  <c:v>#N/A</c:v>
                </c:pt>
                <c:pt idx="10">
                  <c:v>13730</c:v>
                </c:pt>
                <c:pt idx="11">
                  <c:v>#N/A</c:v>
                </c:pt>
                <c:pt idx="12">
                  <c:v>#N/A</c:v>
                </c:pt>
                <c:pt idx="13">
                  <c:v>12786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920448"/>
        <c:axId val="110922368"/>
      </c:lineChart>
      <c:catAx>
        <c:axId val="1109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922368"/>
        <c:crosses val="autoZero"/>
        <c:auto val="1"/>
        <c:lblAlgn val="ctr"/>
        <c:lblOffset val="100"/>
        <c:tickLblSkip val="1"/>
        <c:tickMarkSkip val="1"/>
        <c:noMultiLvlLbl val="0"/>
      </c:catAx>
      <c:valAx>
        <c:axId val="11092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2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5009792"/>
        <c:axId val="95024256"/>
      </c:scatterChart>
      <c:valAx>
        <c:axId val="95009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024256"/>
        <c:crosses val="autoZero"/>
        <c:crossBetween val="midCat"/>
      </c:valAx>
      <c:valAx>
        <c:axId val="95024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009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18.600000000000001</c:v>
                </c:pt>
                <c:pt idx="1">
                  <c:v>18</c:v>
                </c:pt>
                <c:pt idx="2">
                  <c:v>17.8</c:v>
                </c:pt>
                <c:pt idx="3">
                  <c:v>16.7</c:v>
                </c:pt>
                <c:pt idx="4">
                  <c:v>15.5</c:v>
                </c:pt>
              </c:numCache>
            </c:numRef>
          </c:xVal>
          <c:yVal>
            <c:numRef>
              <c:f>公会計指標分析・財政指標組合せ分析表!$K$73:$O$73</c:f>
              <c:numCache>
                <c:formatCode>#,##0.0;"▲ "#,##0.0</c:formatCode>
                <c:ptCount val="5"/>
                <c:pt idx="0">
                  <c:v>192</c:v>
                </c:pt>
                <c:pt idx="1">
                  <c:v>174.5</c:v>
                </c:pt>
                <c:pt idx="2">
                  <c:v>161.4</c:v>
                </c:pt>
                <c:pt idx="3">
                  <c:v>143.19999999999999</c:v>
                </c:pt>
                <c:pt idx="4">
                  <c:v>136.9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4854144"/>
        <c:axId val="96154752"/>
      </c:scatterChart>
      <c:valAx>
        <c:axId val="94854144"/>
        <c:scaling>
          <c:orientation val="minMax"/>
          <c:max val="19.400000000000002"/>
          <c:min val="9.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54752"/>
        <c:crosses val="autoZero"/>
        <c:crossBetween val="midCat"/>
      </c:valAx>
      <c:valAx>
        <c:axId val="96154752"/>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854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年度と比べると、元利償還金は、</a:t>
          </a:r>
          <a:r>
            <a:rPr lang="ja-JP" altLang="en-US" sz="1100" b="0" i="0" baseline="0">
              <a:solidFill>
                <a:schemeClr val="dk1"/>
              </a:solidFill>
              <a:effectLst/>
              <a:latin typeface="+mn-lt"/>
              <a:ea typeface="+mn-ea"/>
              <a:cs typeface="+mn-cs"/>
            </a:rPr>
            <a:t>２０４</a:t>
          </a:r>
          <a:r>
            <a:rPr lang="ja-JP" altLang="ja-JP" sz="1100" b="0" i="0" baseline="0">
              <a:solidFill>
                <a:schemeClr val="dk1"/>
              </a:solidFill>
              <a:effectLst/>
              <a:latin typeface="+mn-lt"/>
              <a:ea typeface="+mn-ea"/>
              <a:cs typeface="+mn-cs"/>
            </a:rPr>
            <a:t>百万円の減であるが、合併以前より財源を地方債に求めてきたことから元利償還金は依然として高水準となっている。合併後は新規発行額を抑制してきたこと、並びに有利な起債である合併特例債や過疎債を中心に起債してきたことから分子は年々減少傾向にある。</a:t>
          </a:r>
          <a:endParaRPr lang="ja-JP" altLang="ja-JP" sz="1400">
            <a:effectLst/>
          </a:endParaRPr>
        </a:p>
        <a:p>
          <a:pPr rtl="0"/>
          <a:r>
            <a:rPr lang="ja-JP" altLang="ja-JP" sz="1100" b="0" i="0" baseline="0">
              <a:solidFill>
                <a:schemeClr val="dk1"/>
              </a:solidFill>
              <a:effectLst/>
              <a:latin typeface="+mn-lt"/>
              <a:ea typeface="+mn-ea"/>
              <a:cs typeface="+mn-cs"/>
            </a:rPr>
            <a:t>　しかしながら、簡易水道事業特別会計や下水道事業特別会計に対する繰出金は高水準のままである。施設や管路の老朽化に伴う更新や統廃合などを今後進めるに従い、繰出額が増加すると見込まれる。人口が減少する中、各施設の維持について、見直しを行う必要がある。第３次宇陀市行政改革大綱に則り、選択と集中の理念のもと引き続き持続可能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については、合併後の地方債の新規発行額の抑制により、普通会計に係る地方債残高は年々減少している。同じく地方債の発行抑制により、公営企業債に対する繰出金も、減少し、退職手当負担見込額も、職員数の減少により、減っている。</a:t>
          </a:r>
          <a:r>
            <a:rPr lang="ja-JP" altLang="en-US" sz="1100" b="0" i="0" baseline="0">
              <a:solidFill>
                <a:schemeClr val="dk1"/>
              </a:solidFill>
              <a:effectLst/>
              <a:latin typeface="+mn-lt"/>
              <a:ea typeface="+mn-ea"/>
              <a:cs typeface="+mn-cs"/>
            </a:rPr>
            <a:t>しかし、組合等負担等見込額は、年々増加している。これは、奈良県広域消防組合の一般会計と宇陀消防事業特別会計の負担等見込額が増加していることによる。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全体的にみると</a:t>
          </a:r>
          <a:r>
            <a:rPr lang="ja-JP" altLang="ja-JP" sz="1100" b="0" i="0" baseline="0">
              <a:solidFill>
                <a:schemeClr val="dk1"/>
              </a:solidFill>
              <a:effectLst/>
              <a:latin typeface="+mn-lt"/>
              <a:ea typeface="+mn-ea"/>
              <a:cs typeface="+mn-cs"/>
            </a:rPr>
            <a:t>将来負担比率の分子は、徐々に改善してきているが、今後は、合併特例債の発行期限が</a:t>
          </a:r>
          <a:r>
            <a:rPr lang="ja-JP" altLang="en-US" sz="1100" b="0" i="0" baseline="0">
              <a:solidFill>
                <a:schemeClr val="dk1"/>
              </a:solidFill>
              <a:effectLst/>
              <a:latin typeface="+mn-lt"/>
              <a:ea typeface="+mn-ea"/>
              <a:cs typeface="+mn-cs"/>
            </a:rPr>
            <a:t>近づいており</a:t>
          </a:r>
          <a:r>
            <a:rPr lang="ja-JP" altLang="ja-JP" sz="1100" b="0" i="0" baseline="0">
              <a:solidFill>
                <a:schemeClr val="dk1"/>
              </a:solidFill>
              <a:effectLst/>
              <a:latin typeface="+mn-lt"/>
              <a:ea typeface="+mn-ea"/>
              <a:cs typeface="+mn-cs"/>
            </a:rPr>
            <a:t>、各施設等の老朽化による更新・改修などの増</a:t>
          </a:r>
          <a:r>
            <a:rPr lang="ja-JP" altLang="en-US" sz="1100" b="0" i="0" baseline="0">
              <a:solidFill>
                <a:schemeClr val="dk1"/>
              </a:solidFill>
              <a:effectLst/>
              <a:latin typeface="+mn-lt"/>
              <a:ea typeface="+mn-ea"/>
              <a:cs typeface="+mn-cs"/>
            </a:rPr>
            <a:t>え、</a:t>
          </a:r>
          <a:r>
            <a:rPr lang="ja-JP" altLang="ja-JP" sz="1100" b="0" i="0" baseline="0">
              <a:solidFill>
                <a:schemeClr val="dk1"/>
              </a:solidFill>
              <a:effectLst/>
              <a:latin typeface="+mn-lt"/>
              <a:ea typeface="+mn-ea"/>
              <a:cs typeface="+mn-cs"/>
            </a:rPr>
            <a:t>起債発行額が増加していくことが予想される。公営企業</a:t>
          </a:r>
          <a:r>
            <a:rPr lang="ja-JP" altLang="en-US" sz="1100" b="0" i="0" baseline="0">
              <a:solidFill>
                <a:schemeClr val="dk1"/>
              </a:solidFill>
              <a:effectLst/>
              <a:latin typeface="+mn-lt"/>
              <a:ea typeface="+mn-ea"/>
              <a:cs typeface="+mn-cs"/>
            </a:rPr>
            <a:t>、組合等</a:t>
          </a:r>
          <a:r>
            <a:rPr lang="ja-JP" altLang="ja-JP" sz="1100" b="0" i="0" baseline="0">
              <a:solidFill>
                <a:schemeClr val="dk1"/>
              </a:solidFill>
              <a:effectLst/>
              <a:latin typeface="+mn-lt"/>
              <a:ea typeface="+mn-ea"/>
              <a:cs typeface="+mn-cs"/>
            </a:rPr>
            <a:t>も含めた施設等の老朽化に伴う対策と、持続可能な財政運営による地方債の新規発行抑制とのバランスを考えた、適正な施設等管理について検討を進める必要がある。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中山間地域に位置し、確固たる基幹産業や企業がないため、財政基盤が脆弱である。また、大阪等のベットタウンであったが住み替えや世代交代が進まず、勤労世代の退職・高齢化により、主たる税収である個人市民税は、平成１９年度以降逓減している。固定資産税においても、地価や家屋の新築が低迷しており、</a:t>
          </a:r>
          <a:r>
            <a:rPr lang="ja-JP" altLang="en-US" sz="1000" b="0" i="0" baseline="0">
              <a:solidFill>
                <a:schemeClr val="dk1"/>
              </a:solidFill>
              <a:effectLst/>
              <a:latin typeface="+mn-lt"/>
              <a:ea typeface="+mn-ea"/>
              <a:cs typeface="+mn-cs"/>
            </a:rPr>
            <a:t>ほぼ横ばい</a:t>
          </a:r>
          <a:r>
            <a:rPr lang="ja-JP" altLang="ja-JP" sz="1000" b="0" i="0" baseline="0">
              <a:solidFill>
                <a:schemeClr val="dk1"/>
              </a:solidFill>
              <a:effectLst/>
              <a:latin typeface="+mn-lt"/>
              <a:ea typeface="+mn-ea"/>
              <a:cs typeface="+mn-cs"/>
            </a:rPr>
            <a:t>。ただし、基準財政収入額は</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地方消費税</a:t>
          </a:r>
          <a:r>
            <a:rPr lang="ja-JP" altLang="en-US" sz="1000" b="0" i="0" baseline="0">
              <a:solidFill>
                <a:schemeClr val="dk1"/>
              </a:solidFill>
              <a:effectLst/>
              <a:latin typeface="+mn-lt"/>
              <a:ea typeface="+mn-ea"/>
              <a:cs typeface="+mn-cs"/>
            </a:rPr>
            <a:t>交付金及び株式等譲渡所得割交付金等</a:t>
          </a:r>
          <a:r>
            <a:rPr lang="ja-JP" altLang="ja-JP" sz="1000" b="0" i="0" baseline="0">
              <a:solidFill>
                <a:schemeClr val="dk1"/>
              </a:solidFill>
              <a:effectLst/>
              <a:latin typeface="+mn-lt"/>
              <a:ea typeface="+mn-ea"/>
              <a:cs typeface="+mn-cs"/>
            </a:rPr>
            <a:t>により微増。しかし、基準財政需要額も増加しているため、指数は</a:t>
          </a:r>
          <a:r>
            <a:rPr lang="ja-JP" altLang="en-US" sz="1000" b="0" i="0" baseline="0">
              <a:solidFill>
                <a:schemeClr val="dk1"/>
              </a:solidFill>
              <a:effectLst/>
              <a:latin typeface="+mn-lt"/>
              <a:ea typeface="+mn-ea"/>
              <a:cs typeface="+mn-cs"/>
            </a:rPr>
            <a:t>０．０１ポイント減少し、</a:t>
          </a:r>
          <a:r>
            <a:rPr lang="ja-JP" altLang="ja-JP" sz="1000" b="0" i="0" baseline="0">
              <a:solidFill>
                <a:schemeClr val="dk1"/>
              </a:solidFill>
              <a:effectLst/>
              <a:latin typeface="+mn-lt"/>
              <a:ea typeface="+mn-ea"/>
              <a:cs typeface="+mn-cs"/>
            </a:rPr>
            <a:t>類似団体内</a:t>
          </a:r>
          <a:r>
            <a:rPr lang="ja-JP" altLang="en-US" sz="1000" b="0" i="0" baseline="0">
              <a:solidFill>
                <a:schemeClr val="dk1"/>
              </a:solidFill>
              <a:effectLst/>
              <a:latin typeface="+mn-lt"/>
              <a:ea typeface="+mn-ea"/>
              <a:cs typeface="+mn-cs"/>
            </a:rPr>
            <a:t>で</a:t>
          </a:r>
          <a:r>
            <a:rPr lang="ja-JP" altLang="ja-JP" sz="1000" b="0" i="0" baseline="0">
              <a:solidFill>
                <a:schemeClr val="dk1"/>
              </a:solidFill>
              <a:effectLst/>
              <a:latin typeface="+mn-lt"/>
              <a:ea typeface="+mn-ea"/>
              <a:cs typeface="+mn-cs"/>
            </a:rPr>
            <a:t>、昨年より順位が上がった。</a:t>
          </a:r>
          <a:endParaRPr lang="ja-JP" altLang="ja-JP" sz="1000">
            <a:effectLst/>
          </a:endParaRPr>
        </a:p>
        <a:p>
          <a:pPr rtl="0"/>
          <a:r>
            <a:rPr lang="ja-JP" altLang="ja-JP" sz="1000" b="0" i="0" baseline="0">
              <a:solidFill>
                <a:schemeClr val="dk1"/>
              </a:solidFill>
              <a:effectLst/>
              <a:latin typeface="+mn-lt"/>
              <a:ea typeface="+mn-ea"/>
              <a:cs typeface="+mn-cs"/>
            </a:rPr>
            <a:t>　今後は、さらに、高齢社会の進展に加え、人口の減少による過疎化が進む中、第３次宇陀市行政改革大綱（平成２７から３１年度）、宇陀市まち・ひと・しごと創生総合戦略（平成２７年１２月）に基づき、人口の増、収入の増を図り、一方で、時代に即した組織体制の見直しや持続可能な財政運営を行うよう努める。</a:t>
          </a:r>
          <a:endParaRPr lang="ja-JP" altLang="ja-JP" sz="10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44450</xdr:rowOff>
    </xdr:to>
    <xdr:cxnSp macro="">
      <xdr:nvCxnSpPr>
        <xdr:cNvPr id="68" name="直線コネクタ 67"/>
        <xdr:cNvCxnSpPr/>
      </xdr:nvCxnSpPr>
      <xdr:spPr>
        <a:xfrm>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経常収支比率は合併後年々改善していたが、隔年で悪化、改善を繰り返している。平成２</a:t>
          </a:r>
          <a:r>
            <a:rPr lang="ja-JP" altLang="en-US" sz="900" b="0" i="0" baseline="0">
              <a:solidFill>
                <a:schemeClr val="dk1"/>
              </a:solidFill>
              <a:effectLst/>
              <a:latin typeface="+mn-lt"/>
              <a:ea typeface="+mn-ea"/>
              <a:cs typeface="+mn-cs"/>
            </a:rPr>
            <a:t>８</a:t>
          </a:r>
          <a:r>
            <a:rPr lang="ja-JP" altLang="ja-JP" sz="900" b="0" i="0" baseline="0">
              <a:solidFill>
                <a:schemeClr val="dk1"/>
              </a:solidFill>
              <a:effectLst/>
              <a:latin typeface="+mn-lt"/>
              <a:ea typeface="+mn-ea"/>
              <a:cs typeface="+mn-cs"/>
            </a:rPr>
            <a:t>年度は、昨年度と比べて２．</a:t>
          </a:r>
          <a:r>
            <a:rPr lang="ja-JP" altLang="en-US" sz="900" b="0" i="0" baseline="0">
              <a:solidFill>
                <a:schemeClr val="dk1"/>
              </a:solidFill>
              <a:effectLst/>
              <a:latin typeface="+mn-lt"/>
              <a:ea typeface="+mn-ea"/>
              <a:cs typeface="+mn-cs"/>
            </a:rPr>
            <a:t>５</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悪化</a:t>
          </a:r>
          <a:r>
            <a:rPr lang="ja-JP" altLang="ja-JP" sz="900" b="0" i="0" baseline="0">
              <a:solidFill>
                <a:schemeClr val="dk1"/>
              </a:solidFill>
              <a:effectLst/>
              <a:latin typeface="+mn-lt"/>
              <a:ea typeface="+mn-ea"/>
              <a:cs typeface="+mn-cs"/>
            </a:rPr>
            <a:t>した。</a:t>
          </a:r>
          <a:r>
            <a:rPr lang="ja-JP" altLang="en-US" sz="900" b="0" i="0" baseline="0">
              <a:solidFill>
                <a:schemeClr val="dk1"/>
              </a:solidFill>
              <a:effectLst/>
              <a:latin typeface="+mn-lt"/>
              <a:ea typeface="+mn-ea"/>
              <a:cs typeface="+mn-cs"/>
            </a:rPr>
            <a:t>これは、平成２７年国勢調査の人口減影響により譲与税、交付金、</a:t>
          </a:r>
          <a:r>
            <a:rPr lang="ja-JP" altLang="ja-JP" sz="900" b="0" i="0" baseline="0">
              <a:solidFill>
                <a:schemeClr val="dk1"/>
              </a:solidFill>
              <a:effectLst/>
              <a:latin typeface="+mn-lt"/>
              <a:ea typeface="+mn-ea"/>
              <a:cs typeface="+mn-cs"/>
            </a:rPr>
            <a:t>普通交付税</a:t>
          </a:r>
          <a:r>
            <a:rPr lang="ja-JP" altLang="en-US" sz="900" b="0" i="0" baseline="0">
              <a:solidFill>
                <a:schemeClr val="dk1"/>
              </a:solidFill>
              <a:effectLst/>
              <a:latin typeface="+mn-lt"/>
              <a:ea typeface="+mn-ea"/>
              <a:cs typeface="+mn-cs"/>
            </a:rPr>
            <a:t>が減少した事が大きい要因である。また、普通交付税においては、合併算定替縮減が開始されたことにもよる。</a:t>
          </a:r>
          <a:r>
            <a:rPr lang="ja-JP" altLang="ja-JP" sz="900" b="0" i="0" baseline="0">
              <a:solidFill>
                <a:schemeClr val="dk1"/>
              </a:solidFill>
              <a:effectLst/>
              <a:latin typeface="+mn-lt"/>
              <a:ea typeface="+mn-ea"/>
              <a:cs typeface="+mn-cs"/>
            </a:rPr>
            <a:t>経常一般財源充当額</a:t>
          </a:r>
          <a:r>
            <a:rPr lang="ja-JP" altLang="en-US" sz="900" b="0" i="0" baseline="0">
              <a:solidFill>
                <a:schemeClr val="dk1"/>
              </a:solidFill>
              <a:effectLst/>
              <a:latin typeface="+mn-lt"/>
              <a:ea typeface="+mn-ea"/>
              <a:cs typeface="+mn-cs"/>
            </a:rPr>
            <a:t>は、人件費・</a:t>
          </a:r>
          <a:r>
            <a:rPr lang="ja-JP" altLang="ja-JP" sz="900" b="0" i="0" baseline="0">
              <a:solidFill>
                <a:schemeClr val="dk1"/>
              </a:solidFill>
              <a:effectLst/>
              <a:latin typeface="+mn-lt"/>
              <a:ea typeface="+mn-ea"/>
              <a:cs typeface="+mn-cs"/>
            </a:rPr>
            <a:t>公債費の減少により</a:t>
          </a:r>
          <a:r>
            <a:rPr lang="ja-JP" altLang="en-US" sz="900" b="0" i="0" baseline="0">
              <a:solidFill>
                <a:schemeClr val="dk1"/>
              </a:solidFill>
              <a:effectLst/>
              <a:latin typeface="+mn-lt"/>
              <a:ea typeface="+mn-ea"/>
              <a:cs typeface="+mn-cs"/>
            </a:rPr>
            <a:t>減ってはいるが、歳入の減が上回った</a:t>
          </a:r>
          <a:r>
            <a:rPr lang="ja-JP" altLang="ja-JP" sz="900" b="0" i="0" baseline="0">
              <a:solidFill>
                <a:schemeClr val="dk1"/>
              </a:solidFill>
              <a:effectLst/>
              <a:latin typeface="+mn-lt"/>
              <a:ea typeface="+mn-ea"/>
              <a:cs typeface="+mn-cs"/>
            </a:rPr>
            <a:t>。</a:t>
          </a:r>
          <a:endParaRPr lang="ja-JP" altLang="ja-JP" sz="900">
            <a:effectLst/>
          </a:endParaRPr>
        </a:p>
        <a:p>
          <a:pPr rtl="0"/>
          <a:r>
            <a:rPr lang="ja-JP" altLang="ja-JP" sz="900" b="0" i="0" baseline="0">
              <a:solidFill>
                <a:schemeClr val="dk1"/>
              </a:solidFill>
              <a:effectLst/>
              <a:latin typeface="+mn-lt"/>
              <a:ea typeface="+mn-ea"/>
              <a:cs typeface="+mn-cs"/>
            </a:rPr>
            <a:t>　人件費、公債費については、宇陀市行政改革大綱等により職員定数管理と地方債新規発行の制限をしていることから、年々減少してはいるものの、物件費については、職員が減少した分を委託や臨時職員で補っている</a:t>
          </a:r>
          <a:r>
            <a:rPr lang="ja-JP" altLang="en-US" sz="900" b="0" i="0" baseline="0">
              <a:solidFill>
                <a:schemeClr val="dk1"/>
              </a:solidFill>
              <a:effectLst/>
              <a:latin typeface="+mn-lt"/>
              <a:ea typeface="+mn-ea"/>
              <a:cs typeface="+mn-cs"/>
            </a:rPr>
            <a:t>ことや、施設の維持修繕費の増などで減らず、また、人口の減少が経費の減少には結びつかず、逆に病院への繰出等が増加している。</a:t>
          </a:r>
          <a:r>
            <a:rPr lang="ja-JP" altLang="ja-JP" sz="900" b="0" i="0" baseline="0">
              <a:solidFill>
                <a:schemeClr val="dk1"/>
              </a:solidFill>
              <a:effectLst/>
              <a:latin typeface="+mn-lt"/>
              <a:ea typeface="+mn-ea"/>
              <a:cs typeface="+mn-cs"/>
            </a:rPr>
            <a:t>今後、第３次宇陀市行政改革大綱により、適正な組織体制の検討や、事務見直しを進め、人件費のみならず、物件費等においても節減に努めるが、補助費等の節減は難しい。</a:t>
          </a:r>
          <a:endParaRPr lang="ja-JP" altLang="ja-JP" sz="9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166733</xdr:rowOff>
    </xdr:from>
    <xdr:to>
      <xdr:col>7</xdr:col>
      <xdr:colOff>152400</xdr:colOff>
      <xdr:row>61</xdr:row>
      <xdr:rowOff>81462</xdr:rowOff>
    </xdr:to>
    <xdr:cxnSp macro="">
      <xdr:nvCxnSpPr>
        <xdr:cNvPr id="133" name="直線コネクタ 132"/>
        <xdr:cNvCxnSpPr/>
      </xdr:nvCxnSpPr>
      <xdr:spPr>
        <a:xfrm>
          <a:off x="4114800" y="10453733"/>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166733</xdr:rowOff>
    </xdr:from>
    <xdr:to>
      <xdr:col>6</xdr:col>
      <xdr:colOff>0</xdr:colOff>
      <xdr:row>61</xdr:row>
      <xdr:rowOff>64226</xdr:rowOff>
    </xdr:to>
    <xdr:cxnSp macro="">
      <xdr:nvCxnSpPr>
        <xdr:cNvPr id="136" name="直線コネクタ 135"/>
        <xdr:cNvCxnSpPr/>
      </xdr:nvCxnSpPr>
      <xdr:spPr>
        <a:xfrm flipV="1">
          <a:off x="3225800" y="104537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135709</xdr:rowOff>
    </xdr:from>
    <xdr:to>
      <xdr:col>4</xdr:col>
      <xdr:colOff>482600</xdr:colOff>
      <xdr:row>61</xdr:row>
      <xdr:rowOff>64226</xdr:rowOff>
    </xdr:to>
    <xdr:cxnSp macro="">
      <xdr:nvCxnSpPr>
        <xdr:cNvPr id="139" name="直線コネクタ 138"/>
        <xdr:cNvCxnSpPr/>
      </xdr:nvCxnSpPr>
      <xdr:spPr>
        <a:xfrm>
          <a:off x="2336800" y="1042270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135709</xdr:rowOff>
    </xdr:from>
    <xdr:to>
      <xdr:col>3</xdr:col>
      <xdr:colOff>279400</xdr:colOff>
      <xdr:row>61</xdr:row>
      <xdr:rowOff>43543</xdr:rowOff>
    </xdr:to>
    <xdr:cxnSp macro="">
      <xdr:nvCxnSpPr>
        <xdr:cNvPr id="142" name="直線コネクタ 141"/>
        <xdr:cNvCxnSpPr/>
      </xdr:nvCxnSpPr>
      <xdr:spPr>
        <a:xfrm flipV="1">
          <a:off x="1447800" y="1042270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30662</xdr:rowOff>
    </xdr:from>
    <xdr:to>
      <xdr:col>7</xdr:col>
      <xdr:colOff>203200</xdr:colOff>
      <xdr:row>61</xdr:row>
      <xdr:rowOff>132262</xdr:rowOff>
    </xdr:to>
    <xdr:sp macro="" textlink="">
      <xdr:nvSpPr>
        <xdr:cNvPr id="152" name="円/楕円 151"/>
        <xdr:cNvSpPr/>
      </xdr:nvSpPr>
      <xdr:spPr>
        <a:xfrm>
          <a:off x="4902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2739</xdr:rowOff>
    </xdr:from>
    <xdr:ext cx="762000" cy="259045"/>
    <xdr:sp macro="" textlink="">
      <xdr:nvSpPr>
        <xdr:cNvPr id="153" name="財政構造の弾力性該当値テキスト"/>
        <xdr:cNvSpPr txBox="1"/>
      </xdr:nvSpPr>
      <xdr:spPr>
        <a:xfrm>
          <a:off x="5041900" y="1046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115933</xdr:rowOff>
    </xdr:from>
    <xdr:to>
      <xdr:col>6</xdr:col>
      <xdr:colOff>50800</xdr:colOff>
      <xdr:row>61</xdr:row>
      <xdr:rowOff>46083</xdr:rowOff>
    </xdr:to>
    <xdr:sp macro="" textlink="">
      <xdr:nvSpPr>
        <xdr:cNvPr id="154" name="円/楕円 153"/>
        <xdr:cNvSpPr/>
      </xdr:nvSpPr>
      <xdr:spPr>
        <a:xfrm>
          <a:off x="4064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30860</xdr:rowOff>
    </xdr:from>
    <xdr:ext cx="736600" cy="259045"/>
    <xdr:sp macro="" textlink="">
      <xdr:nvSpPr>
        <xdr:cNvPr id="155" name="テキスト ボックス 154"/>
        <xdr:cNvSpPr txBox="1"/>
      </xdr:nvSpPr>
      <xdr:spPr>
        <a:xfrm>
          <a:off x="3733800" y="1048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13426</xdr:rowOff>
    </xdr:from>
    <xdr:to>
      <xdr:col>4</xdr:col>
      <xdr:colOff>533400</xdr:colOff>
      <xdr:row>61</xdr:row>
      <xdr:rowOff>115026</xdr:rowOff>
    </xdr:to>
    <xdr:sp macro="" textlink="">
      <xdr:nvSpPr>
        <xdr:cNvPr id="156" name="円/楕円 155"/>
        <xdr:cNvSpPr/>
      </xdr:nvSpPr>
      <xdr:spPr>
        <a:xfrm>
          <a:off x="3175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99803</xdr:rowOff>
    </xdr:from>
    <xdr:ext cx="762000" cy="259045"/>
    <xdr:sp macro="" textlink="">
      <xdr:nvSpPr>
        <xdr:cNvPr id="157" name="テキスト ボックス 156"/>
        <xdr:cNvSpPr txBox="1"/>
      </xdr:nvSpPr>
      <xdr:spPr>
        <a:xfrm>
          <a:off x="2844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84909</xdr:rowOff>
    </xdr:from>
    <xdr:to>
      <xdr:col>3</xdr:col>
      <xdr:colOff>330200</xdr:colOff>
      <xdr:row>61</xdr:row>
      <xdr:rowOff>15059</xdr:rowOff>
    </xdr:to>
    <xdr:sp macro="" textlink="">
      <xdr:nvSpPr>
        <xdr:cNvPr id="158" name="円/楕円 157"/>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171286</xdr:rowOff>
    </xdr:from>
    <xdr:ext cx="762000" cy="259045"/>
    <xdr:sp macro="" textlink="">
      <xdr:nvSpPr>
        <xdr:cNvPr id="159" name="テキスト ボックス 158"/>
        <xdr:cNvSpPr txBox="1"/>
      </xdr:nvSpPr>
      <xdr:spPr>
        <a:xfrm>
          <a:off x="1955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164193</xdr:rowOff>
    </xdr:from>
    <xdr:to>
      <xdr:col>2</xdr:col>
      <xdr:colOff>127000</xdr:colOff>
      <xdr:row>61</xdr:row>
      <xdr:rowOff>94343</xdr:rowOff>
    </xdr:to>
    <xdr:sp macro="" textlink="">
      <xdr:nvSpPr>
        <xdr:cNvPr id="160" name="円/楕円 159"/>
        <xdr:cNvSpPr/>
      </xdr:nvSpPr>
      <xdr:spPr>
        <a:xfrm>
          <a:off x="1397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79120</xdr:rowOff>
    </xdr:from>
    <xdr:ext cx="762000" cy="259045"/>
    <xdr:sp macro="" textlink="">
      <xdr:nvSpPr>
        <xdr:cNvPr id="161" name="テキスト ボックス 160"/>
        <xdr:cNvSpPr txBox="1"/>
      </xdr:nvSpPr>
      <xdr:spPr>
        <a:xfrm>
          <a:off x="1066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[173,274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類似団体を上回る要因は前年度と同様、人件費総額にある。</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合併後、勧奨退職制度の導入や新規採用者の抑制、施設の統廃合など様々な方策を講じていることにより、年々減少して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平成１７年度から</a:t>
          </a:r>
          <a:r>
            <a:rPr lang="ja-JP" altLang="en-US" sz="1100" b="0" i="0" baseline="0">
              <a:solidFill>
                <a:schemeClr val="dk1"/>
              </a:solidFill>
              <a:effectLst/>
              <a:latin typeface="+mn-lt"/>
              <a:ea typeface="+mn-ea"/>
              <a:cs typeface="+mn-cs"/>
            </a:rPr>
            <a:t>比べると</a:t>
          </a:r>
          <a:r>
            <a:rPr lang="ja-JP" altLang="ja-JP" sz="1100" b="0" i="0" baseline="0">
              <a:solidFill>
                <a:schemeClr val="dk1"/>
              </a:solidFill>
              <a:effectLst/>
              <a:latin typeface="+mn-lt"/>
              <a:ea typeface="+mn-ea"/>
              <a:cs typeface="+mn-cs"/>
            </a:rPr>
            <a:t>人件費は、３</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％減少している。</a:t>
          </a:r>
          <a:r>
            <a:rPr lang="ja-JP" altLang="en-US" sz="1100" b="0" i="0" baseline="0">
              <a:solidFill>
                <a:schemeClr val="dk1"/>
              </a:solidFill>
              <a:effectLst/>
              <a:latin typeface="+mn-lt"/>
              <a:ea typeface="+mn-ea"/>
              <a:cs typeface="+mn-cs"/>
            </a:rPr>
            <a:t>この指標額の</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平均との差は、昨年度と比べて、半分ほど縮まり、平均値に近づいている。人件費・物件費等の決算額が昨年度より９８，２８０千円減少する</a:t>
          </a:r>
          <a:r>
            <a:rPr lang="ja-JP" altLang="ja-JP" sz="1100" b="0" i="0" baseline="0">
              <a:solidFill>
                <a:schemeClr val="dk1"/>
              </a:solidFill>
              <a:effectLst/>
              <a:latin typeface="+mn-lt"/>
              <a:ea typeface="+mn-ea"/>
              <a:cs typeface="+mn-cs"/>
            </a:rPr>
            <a:t>一方、</a:t>
          </a:r>
          <a:r>
            <a:rPr lang="ja-JP" altLang="en-US" sz="1100" b="0" i="0" baseline="0">
              <a:solidFill>
                <a:schemeClr val="dk1"/>
              </a:solidFill>
              <a:effectLst/>
              <a:latin typeface="+mn-lt"/>
              <a:ea typeface="+mn-ea"/>
              <a:cs typeface="+mn-cs"/>
            </a:rPr>
            <a:t>人口も昨年度と比べ、６３０人減少している。そのため、一人あたりの指標は、増加している。</a:t>
          </a:r>
          <a:r>
            <a:rPr lang="ja-JP" altLang="ja-JP" sz="1100" b="0" i="0" baseline="0">
              <a:solidFill>
                <a:schemeClr val="dk1"/>
              </a:solidFill>
              <a:effectLst/>
              <a:latin typeface="+mn-lt"/>
              <a:ea typeface="+mn-ea"/>
              <a:cs typeface="+mn-cs"/>
            </a:rPr>
            <a:t>　今後は、第３次行政改革大綱（平成２７から３１年度対象）により、社会経済情勢の変化を踏まえ、対応すべき行政需要の範囲や事務事業の見直しを行い、行政組織のスリム化及び公共施設等総合管理計画の作成に取り組み、公共施設の適正管理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156973</xdr:rowOff>
    </xdr:from>
    <xdr:to>
      <xdr:col>7</xdr:col>
      <xdr:colOff>152400</xdr:colOff>
      <xdr:row>83</xdr:row>
      <xdr:rowOff>159683</xdr:rowOff>
    </xdr:to>
    <xdr:cxnSp macro="">
      <xdr:nvCxnSpPr>
        <xdr:cNvPr id="196" name="直線コネクタ 195"/>
        <xdr:cNvCxnSpPr/>
      </xdr:nvCxnSpPr>
      <xdr:spPr>
        <a:xfrm>
          <a:off x="4114800" y="14387323"/>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84494</xdr:rowOff>
    </xdr:from>
    <xdr:to>
      <xdr:col>6</xdr:col>
      <xdr:colOff>0</xdr:colOff>
      <xdr:row>83</xdr:row>
      <xdr:rowOff>156973</xdr:rowOff>
    </xdr:to>
    <xdr:cxnSp macro="">
      <xdr:nvCxnSpPr>
        <xdr:cNvPr id="199" name="直線コネクタ 198"/>
        <xdr:cNvCxnSpPr/>
      </xdr:nvCxnSpPr>
      <xdr:spPr>
        <a:xfrm>
          <a:off x="3225800" y="14314844"/>
          <a:ext cx="8890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28263</xdr:rowOff>
    </xdr:from>
    <xdr:to>
      <xdr:col>4</xdr:col>
      <xdr:colOff>482600</xdr:colOff>
      <xdr:row>83</xdr:row>
      <xdr:rowOff>84494</xdr:rowOff>
    </xdr:to>
    <xdr:cxnSp macro="">
      <xdr:nvCxnSpPr>
        <xdr:cNvPr id="202" name="直線コネクタ 201"/>
        <xdr:cNvCxnSpPr/>
      </xdr:nvCxnSpPr>
      <xdr:spPr>
        <a:xfrm>
          <a:off x="2336800" y="14258613"/>
          <a:ext cx="889000" cy="5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28263</xdr:rowOff>
    </xdr:from>
    <xdr:to>
      <xdr:col>3</xdr:col>
      <xdr:colOff>279400</xdr:colOff>
      <xdr:row>83</xdr:row>
      <xdr:rowOff>53463</xdr:rowOff>
    </xdr:to>
    <xdr:cxnSp macro="">
      <xdr:nvCxnSpPr>
        <xdr:cNvPr id="205" name="直線コネクタ 204"/>
        <xdr:cNvCxnSpPr/>
      </xdr:nvCxnSpPr>
      <xdr:spPr>
        <a:xfrm flipV="1">
          <a:off x="1447800" y="14258613"/>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108883</xdr:rowOff>
    </xdr:from>
    <xdr:to>
      <xdr:col>7</xdr:col>
      <xdr:colOff>203200</xdr:colOff>
      <xdr:row>84</xdr:row>
      <xdr:rowOff>39033</xdr:rowOff>
    </xdr:to>
    <xdr:sp macro="" textlink="">
      <xdr:nvSpPr>
        <xdr:cNvPr id="215" name="円/楕円 214"/>
        <xdr:cNvSpPr/>
      </xdr:nvSpPr>
      <xdr:spPr>
        <a:xfrm>
          <a:off x="4902200" y="143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80960</xdr:rowOff>
    </xdr:from>
    <xdr:ext cx="762000" cy="259045"/>
    <xdr:sp macro="" textlink="">
      <xdr:nvSpPr>
        <xdr:cNvPr id="216" name="人件費・物件費等の状況該当値テキスト"/>
        <xdr:cNvSpPr txBox="1"/>
      </xdr:nvSpPr>
      <xdr:spPr>
        <a:xfrm>
          <a:off x="5041900" y="1431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173,274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106173</xdr:rowOff>
    </xdr:from>
    <xdr:to>
      <xdr:col>6</xdr:col>
      <xdr:colOff>50800</xdr:colOff>
      <xdr:row>84</xdr:row>
      <xdr:rowOff>36323</xdr:rowOff>
    </xdr:to>
    <xdr:sp macro="" textlink="">
      <xdr:nvSpPr>
        <xdr:cNvPr id="217" name="円/楕円 216"/>
        <xdr:cNvSpPr/>
      </xdr:nvSpPr>
      <xdr:spPr>
        <a:xfrm>
          <a:off x="4064000" y="143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21100</xdr:rowOff>
    </xdr:from>
    <xdr:ext cx="736600" cy="259045"/>
    <xdr:sp macro="" textlink="">
      <xdr:nvSpPr>
        <xdr:cNvPr id="218" name="テキスト ボックス 217"/>
        <xdr:cNvSpPr txBox="1"/>
      </xdr:nvSpPr>
      <xdr:spPr>
        <a:xfrm>
          <a:off x="3733800" y="1442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33694</xdr:rowOff>
    </xdr:from>
    <xdr:to>
      <xdr:col>4</xdr:col>
      <xdr:colOff>533400</xdr:colOff>
      <xdr:row>83</xdr:row>
      <xdr:rowOff>135294</xdr:rowOff>
    </xdr:to>
    <xdr:sp macro="" textlink="">
      <xdr:nvSpPr>
        <xdr:cNvPr id="219" name="円/楕円 218"/>
        <xdr:cNvSpPr/>
      </xdr:nvSpPr>
      <xdr:spPr>
        <a:xfrm>
          <a:off x="3175000" y="142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120071</xdr:rowOff>
    </xdr:from>
    <xdr:ext cx="762000" cy="259045"/>
    <xdr:sp macro="" textlink="">
      <xdr:nvSpPr>
        <xdr:cNvPr id="220" name="テキスト ボックス 219"/>
        <xdr:cNvSpPr txBox="1"/>
      </xdr:nvSpPr>
      <xdr:spPr>
        <a:xfrm>
          <a:off x="2844800" y="143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148913</xdr:rowOff>
    </xdr:from>
    <xdr:to>
      <xdr:col>3</xdr:col>
      <xdr:colOff>330200</xdr:colOff>
      <xdr:row>83</xdr:row>
      <xdr:rowOff>79063</xdr:rowOff>
    </xdr:to>
    <xdr:sp macro="" textlink="">
      <xdr:nvSpPr>
        <xdr:cNvPr id="221" name="円/楕円 220"/>
        <xdr:cNvSpPr/>
      </xdr:nvSpPr>
      <xdr:spPr>
        <a:xfrm>
          <a:off x="2286000" y="142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63840</xdr:rowOff>
    </xdr:from>
    <xdr:ext cx="762000" cy="259045"/>
    <xdr:sp macro="" textlink="">
      <xdr:nvSpPr>
        <xdr:cNvPr id="222" name="テキスト ボックス 221"/>
        <xdr:cNvSpPr txBox="1"/>
      </xdr:nvSpPr>
      <xdr:spPr>
        <a:xfrm>
          <a:off x="1955800" y="1429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2663</xdr:rowOff>
    </xdr:from>
    <xdr:to>
      <xdr:col>2</xdr:col>
      <xdr:colOff>127000</xdr:colOff>
      <xdr:row>83</xdr:row>
      <xdr:rowOff>104263</xdr:rowOff>
    </xdr:to>
    <xdr:sp macro="" textlink="">
      <xdr:nvSpPr>
        <xdr:cNvPr id="223" name="円/楕円 222"/>
        <xdr:cNvSpPr/>
      </xdr:nvSpPr>
      <xdr:spPr>
        <a:xfrm>
          <a:off x="1397000" y="142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89040</xdr:rowOff>
    </xdr:from>
    <xdr:ext cx="762000" cy="259045"/>
    <xdr:sp macro="" textlink="">
      <xdr:nvSpPr>
        <xdr:cNvPr id="224" name="テキスト ボックス 223"/>
        <xdr:cNvSpPr txBox="1"/>
      </xdr:nvSpPr>
      <xdr:spPr>
        <a:xfrm>
          <a:off x="1066800" y="1431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平成１９年４月より継続して２．５％職員給を削減していることにより、類似団体平均を下回っている。職員経験年数など構成の変更により、昨年度より</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したが、今後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年齢構成の平準化を行っていく</a:t>
          </a:r>
          <a:r>
            <a:rPr lang="ja-JP" altLang="en-US"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４年は、ラスパイレス指数が１００を超えているが、これは、国家公務員の時限的な（２年間）給与改定特例法による措置によるもので、宇陀市においても、平成２４と２５年の基準日の間（平成２５年７月１日～平成２６年３月３１日）に、国と同様の特例減額措置を実施した。平成２５年４月１日は、同措置がないとした場合と同様であるので、指数の変化はない。平成２５、２６年は、同措置がなくなり、平成２２年と同水準に戻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86</xdr:row>
      <xdr:rowOff>21166</xdr:rowOff>
    </xdr:to>
    <xdr:cxnSp macro="">
      <xdr:nvCxnSpPr>
        <xdr:cNvPr id="258" name="直線コネクタ 257"/>
        <xdr:cNvCxnSpPr/>
      </xdr:nvCxnSpPr>
      <xdr:spPr>
        <a:xfrm flipV="1">
          <a:off x="16179800" y="1470956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21166</xdr:rowOff>
    </xdr:to>
    <xdr:cxnSp macro="">
      <xdr:nvCxnSpPr>
        <xdr:cNvPr id="261" name="直線コネクタ 260"/>
        <xdr:cNvCxnSpPr/>
      </xdr:nvCxnSpPr>
      <xdr:spPr>
        <a:xfrm>
          <a:off x="15290800" y="147417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85</xdr:row>
      <xdr:rowOff>168487</xdr:rowOff>
    </xdr:to>
    <xdr:cxnSp macro="">
      <xdr:nvCxnSpPr>
        <xdr:cNvPr id="264" name="直線コネクタ 263"/>
        <xdr:cNvCxnSpPr/>
      </xdr:nvCxnSpPr>
      <xdr:spPr>
        <a:xfrm>
          <a:off x="14401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102023</xdr:rowOff>
    </xdr:to>
    <xdr:cxnSp macro="">
      <xdr:nvCxnSpPr>
        <xdr:cNvPr id="267" name="直線コネクタ 266"/>
        <xdr:cNvCxnSpPr/>
      </xdr:nvCxnSpPr>
      <xdr:spPr>
        <a:xfrm flipV="1">
          <a:off x="13512800" y="1473369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7" name="円/楕円 276"/>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102040</xdr:rowOff>
    </xdr:from>
    <xdr:ext cx="762000" cy="259045"/>
    <xdr:sp macro="" textlink="">
      <xdr:nvSpPr>
        <xdr:cNvPr id="278"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9" name="円/楕円 278"/>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80" name="テキスト ボックス 279"/>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81" name="円/楕円 280"/>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82" name="テキスト ボックス 281"/>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3" name="円/楕円 282"/>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49970</xdr:rowOff>
    </xdr:from>
    <xdr:ext cx="762000" cy="259045"/>
    <xdr:sp macro="" textlink="">
      <xdr:nvSpPr>
        <xdr:cNvPr id="284" name="テキスト ボックス 283"/>
        <xdr:cNvSpPr txBox="1"/>
      </xdr:nvSpPr>
      <xdr:spPr>
        <a:xfrm>
          <a:off x="14020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5" name="円/楕円 284"/>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86" name="テキスト ボックス 285"/>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地理的要因や合併前の職員を引き継いだこと、施設が多数あるのが現状であり、類似団体と比較して総枠的に多い。平成１８年度に制定した集中改革プランにおいて、平成２１年度末までに５７人（１０．１％）の減を目指し、結果として８３人（１４．８％）の減となるなど職員数は減少している。また、平成２２年度から平成２６年度において、第２次宇陀市行政改革大綱による定員の適正化を図るため、早期勧奨退職制度の導入等により、普通会計職員４８人の削減を目標としていたが、結果は、９１人の減となり目標を大幅に超えた。職員数は、年々減少しているが、依然として類似団体平均より１．</a:t>
          </a:r>
          <a:r>
            <a:rPr lang="ja-JP" altLang="en-US" sz="1000" b="0" i="0" baseline="0">
              <a:solidFill>
                <a:schemeClr val="dk1"/>
              </a:solidFill>
              <a:effectLst/>
              <a:latin typeface="+mn-lt"/>
              <a:ea typeface="+mn-ea"/>
              <a:cs typeface="+mn-cs"/>
            </a:rPr>
            <a:t>２２</a:t>
          </a:r>
          <a:r>
            <a:rPr lang="ja-JP" altLang="ja-JP" sz="1000" b="0" i="0" baseline="0">
              <a:solidFill>
                <a:schemeClr val="dk1"/>
              </a:solidFill>
              <a:effectLst/>
              <a:latin typeface="+mn-lt"/>
              <a:ea typeface="+mn-ea"/>
              <a:cs typeface="+mn-cs"/>
            </a:rPr>
            <a:t>人多い状態であり、</a:t>
          </a:r>
          <a:r>
            <a:rPr lang="ja-JP" altLang="en-US" sz="1000" b="0" i="0" baseline="0">
              <a:solidFill>
                <a:schemeClr val="dk1"/>
              </a:solidFill>
              <a:effectLst/>
              <a:latin typeface="+mn-lt"/>
              <a:ea typeface="+mn-ea"/>
              <a:cs typeface="+mn-cs"/>
            </a:rPr>
            <a:t>年齢構成の補正を行いながら、</a:t>
          </a:r>
          <a:r>
            <a:rPr lang="ja-JP" altLang="ja-JP" sz="1000" b="0" i="0" baseline="0">
              <a:solidFill>
                <a:schemeClr val="dk1"/>
              </a:solidFill>
              <a:effectLst/>
              <a:latin typeface="+mn-lt"/>
              <a:ea typeface="+mn-ea"/>
              <a:cs typeface="+mn-cs"/>
            </a:rPr>
            <a:t>今後も引き続き第３次宇陀市行政改革大綱において類似施設の統廃合、民間委託の導入などにより適正な定員管理に取り組む。</a:t>
          </a:r>
          <a:endParaRPr lang="ja-JP" altLang="ja-JP" sz="10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71786</xdr:rowOff>
    </xdr:from>
    <xdr:to>
      <xdr:col>24</xdr:col>
      <xdr:colOff>558800</xdr:colOff>
      <xdr:row>63</xdr:row>
      <xdr:rowOff>85574</xdr:rowOff>
    </xdr:to>
    <xdr:cxnSp macro="">
      <xdr:nvCxnSpPr>
        <xdr:cNvPr id="323" name="直線コネクタ 322"/>
        <xdr:cNvCxnSpPr/>
      </xdr:nvCxnSpPr>
      <xdr:spPr>
        <a:xfrm flipV="1">
          <a:off x="16179800" y="1087313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85574</xdr:rowOff>
    </xdr:from>
    <xdr:to>
      <xdr:col>23</xdr:col>
      <xdr:colOff>406400</xdr:colOff>
      <xdr:row>63</xdr:row>
      <xdr:rowOff>100512</xdr:rowOff>
    </xdr:to>
    <xdr:cxnSp macro="">
      <xdr:nvCxnSpPr>
        <xdr:cNvPr id="326" name="直線コネクタ 325"/>
        <xdr:cNvCxnSpPr/>
      </xdr:nvCxnSpPr>
      <xdr:spPr>
        <a:xfrm flipV="1">
          <a:off x="15290800" y="1088692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100512</xdr:rowOff>
    </xdr:from>
    <xdr:to>
      <xdr:col>22</xdr:col>
      <xdr:colOff>203200</xdr:colOff>
      <xdr:row>63</xdr:row>
      <xdr:rowOff>109704</xdr:rowOff>
    </xdr:to>
    <xdr:cxnSp macro="">
      <xdr:nvCxnSpPr>
        <xdr:cNvPr id="329" name="直線コネクタ 328"/>
        <xdr:cNvCxnSpPr/>
      </xdr:nvCxnSpPr>
      <xdr:spPr>
        <a:xfrm flipV="1">
          <a:off x="14401800" y="1090186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109704</xdr:rowOff>
    </xdr:from>
    <xdr:to>
      <xdr:col>21</xdr:col>
      <xdr:colOff>0</xdr:colOff>
      <xdr:row>64</xdr:row>
      <xdr:rowOff>9495</xdr:rowOff>
    </xdr:to>
    <xdr:cxnSp macro="">
      <xdr:nvCxnSpPr>
        <xdr:cNvPr id="332" name="直線コネクタ 331"/>
        <xdr:cNvCxnSpPr/>
      </xdr:nvCxnSpPr>
      <xdr:spPr>
        <a:xfrm flipV="1">
          <a:off x="13512800" y="10911054"/>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20986</xdr:rowOff>
    </xdr:from>
    <xdr:to>
      <xdr:col>24</xdr:col>
      <xdr:colOff>609600</xdr:colOff>
      <xdr:row>63</xdr:row>
      <xdr:rowOff>122586</xdr:rowOff>
    </xdr:to>
    <xdr:sp macro="" textlink="">
      <xdr:nvSpPr>
        <xdr:cNvPr id="342" name="円/楕円 341"/>
        <xdr:cNvSpPr/>
      </xdr:nvSpPr>
      <xdr:spPr>
        <a:xfrm>
          <a:off x="169672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164513</xdr:rowOff>
    </xdr:from>
    <xdr:ext cx="762000" cy="259045"/>
    <xdr:sp macro="" textlink="">
      <xdr:nvSpPr>
        <xdr:cNvPr id="343" name="定員管理の状況該当値テキスト"/>
        <xdr:cNvSpPr txBox="1"/>
      </xdr:nvSpPr>
      <xdr:spPr>
        <a:xfrm>
          <a:off x="17106900" y="107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34774</xdr:rowOff>
    </xdr:from>
    <xdr:to>
      <xdr:col>23</xdr:col>
      <xdr:colOff>457200</xdr:colOff>
      <xdr:row>63</xdr:row>
      <xdr:rowOff>136374</xdr:rowOff>
    </xdr:to>
    <xdr:sp macro="" textlink="">
      <xdr:nvSpPr>
        <xdr:cNvPr id="344" name="円/楕円 343"/>
        <xdr:cNvSpPr/>
      </xdr:nvSpPr>
      <xdr:spPr>
        <a:xfrm>
          <a:off x="16129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121151</xdr:rowOff>
    </xdr:from>
    <xdr:ext cx="736600" cy="259045"/>
    <xdr:sp macro="" textlink="">
      <xdr:nvSpPr>
        <xdr:cNvPr id="345" name="テキスト ボックス 344"/>
        <xdr:cNvSpPr txBox="1"/>
      </xdr:nvSpPr>
      <xdr:spPr>
        <a:xfrm>
          <a:off x="15798800" y="1092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49712</xdr:rowOff>
    </xdr:from>
    <xdr:to>
      <xdr:col>22</xdr:col>
      <xdr:colOff>254000</xdr:colOff>
      <xdr:row>63</xdr:row>
      <xdr:rowOff>151312</xdr:rowOff>
    </xdr:to>
    <xdr:sp macro="" textlink="">
      <xdr:nvSpPr>
        <xdr:cNvPr id="346" name="円/楕円 345"/>
        <xdr:cNvSpPr/>
      </xdr:nvSpPr>
      <xdr:spPr>
        <a:xfrm>
          <a:off x="15240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136089</xdr:rowOff>
    </xdr:from>
    <xdr:ext cx="762000" cy="259045"/>
    <xdr:sp macro="" textlink="">
      <xdr:nvSpPr>
        <xdr:cNvPr id="347" name="テキスト ボックス 346"/>
        <xdr:cNvSpPr txBox="1"/>
      </xdr:nvSpPr>
      <xdr:spPr>
        <a:xfrm>
          <a:off x="14909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58904</xdr:rowOff>
    </xdr:from>
    <xdr:to>
      <xdr:col>21</xdr:col>
      <xdr:colOff>50800</xdr:colOff>
      <xdr:row>63</xdr:row>
      <xdr:rowOff>160504</xdr:rowOff>
    </xdr:to>
    <xdr:sp macro="" textlink="">
      <xdr:nvSpPr>
        <xdr:cNvPr id="348" name="円/楕円 347"/>
        <xdr:cNvSpPr/>
      </xdr:nvSpPr>
      <xdr:spPr>
        <a:xfrm>
          <a:off x="143510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145281</xdr:rowOff>
    </xdr:from>
    <xdr:ext cx="762000" cy="259045"/>
    <xdr:sp macro="" textlink="">
      <xdr:nvSpPr>
        <xdr:cNvPr id="349" name="テキスト ボックス 348"/>
        <xdr:cNvSpPr txBox="1"/>
      </xdr:nvSpPr>
      <xdr:spPr>
        <a:xfrm>
          <a:off x="14020800" y="109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130145</xdr:rowOff>
    </xdr:from>
    <xdr:to>
      <xdr:col>19</xdr:col>
      <xdr:colOff>533400</xdr:colOff>
      <xdr:row>64</xdr:row>
      <xdr:rowOff>60295</xdr:rowOff>
    </xdr:to>
    <xdr:sp macro="" textlink="">
      <xdr:nvSpPr>
        <xdr:cNvPr id="350" name="円/楕円 349"/>
        <xdr:cNvSpPr/>
      </xdr:nvSpPr>
      <xdr:spPr>
        <a:xfrm>
          <a:off x="13462000" y="10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45072</xdr:rowOff>
    </xdr:from>
    <xdr:ext cx="762000" cy="259045"/>
    <xdr:sp macro="" textlink="">
      <xdr:nvSpPr>
        <xdr:cNvPr id="351" name="テキスト ボックス 350"/>
        <xdr:cNvSpPr txBox="1"/>
      </xdr:nvSpPr>
      <xdr:spPr>
        <a:xfrm>
          <a:off x="13131800" y="11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以前より財源を地方債に求めてきたため、旧町村での過疎債や公住債、土地開発公社の健全化による用先債、合併特例債等の償還により、高い水準で推移しているが、新規発行額の抑制及び普通交付税算入率の高い起債借入により、前年度より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％改善し１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％と年々減少している。しかし類似団体平均も減少しているので、依然、平均と比較して</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％高い。</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年度以降も、第３次宇陀市行政改革大綱による発行総額の抑制により、さらに、比率を減少させるよう努めるが、合併特例債の発行</a:t>
          </a:r>
          <a:r>
            <a:rPr lang="ja-JP" altLang="en-US" sz="1100" b="0" i="0" baseline="0">
              <a:solidFill>
                <a:schemeClr val="dk1"/>
              </a:solidFill>
              <a:effectLst/>
              <a:latin typeface="+mn-lt"/>
              <a:ea typeface="+mn-ea"/>
              <a:cs typeface="+mn-cs"/>
            </a:rPr>
            <a:t>期限が近づいているため</a:t>
          </a:r>
          <a:r>
            <a:rPr lang="ja-JP" altLang="ja-JP" sz="1100" b="0" i="0" baseline="0">
              <a:solidFill>
                <a:schemeClr val="dk1"/>
              </a:solidFill>
              <a:effectLst/>
              <a:latin typeface="+mn-lt"/>
              <a:ea typeface="+mn-ea"/>
              <a:cs typeface="+mn-cs"/>
            </a:rPr>
            <a:t>高い水準で市債を発行していくと、改善のスピードは鈍る可能性がある。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148696</xdr:rowOff>
    </xdr:from>
    <xdr:to>
      <xdr:col>24</xdr:col>
      <xdr:colOff>558800</xdr:colOff>
      <xdr:row>38</xdr:row>
      <xdr:rowOff>1376</xdr:rowOff>
    </xdr:to>
    <xdr:cxnSp macro="">
      <xdr:nvCxnSpPr>
        <xdr:cNvPr id="385" name="直線コネクタ 384"/>
        <xdr:cNvCxnSpPr/>
      </xdr:nvCxnSpPr>
      <xdr:spPr>
        <a:xfrm flipV="1">
          <a:off x="16179800" y="6492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1376</xdr:rowOff>
    </xdr:from>
    <xdr:to>
      <xdr:col>23</xdr:col>
      <xdr:colOff>406400</xdr:colOff>
      <xdr:row>38</xdr:row>
      <xdr:rowOff>23495</xdr:rowOff>
    </xdr:to>
    <xdr:cxnSp macro="">
      <xdr:nvCxnSpPr>
        <xdr:cNvPr id="388" name="直線コネクタ 387"/>
        <xdr:cNvCxnSpPr/>
      </xdr:nvCxnSpPr>
      <xdr:spPr>
        <a:xfrm flipV="1">
          <a:off x="15290800" y="65164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23495</xdr:rowOff>
    </xdr:from>
    <xdr:to>
      <xdr:col>22</xdr:col>
      <xdr:colOff>203200</xdr:colOff>
      <xdr:row>38</xdr:row>
      <xdr:rowOff>27517</xdr:rowOff>
    </xdr:to>
    <xdr:cxnSp macro="">
      <xdr:nvCxnSpPr>
        <xdr:cNvPr id="391" name="直線コネクタ 390"/>
        <xdr:cNvCxnSpPr/>
      </xdr:nvCxnSpPr>
      <xdr:spPr>
        <a:xfrm flipV="1">
          <a:off x="14401800" y="65385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27517</xdr:rowOff>
    </xdr:from>
    <xdr:to>
      <xdr:col>21</xdr:col>
      <xdr:colOff>0</xdr:colOff>
      <xdr:row>38</xdr:row>
      <xdr:rowOff>39581</xdr:rowOff>
    </xdr:to>
    <xdr:cxnSp macro="">
      <xdr:nvCxnSpPr>
        <xdr:cNvPr id="394" name="直線コネクタ 393"/>
        <xdr:cNvCxnSpPr/>
      </xdr:nvCxnSpPr>
      <xdr:spPr>
        <a:xfrm flipV="1">
          <a:off x="13512800" y="654261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97896</xdr:rowOff>
    </xdr:from>
    <xdr:to>
      <xdr:col>24</xdr:col>
      <xdr:colOff>609600</xdr:colOff>
      <xdr:row>38</xdr:row>
      <xdr:rowOff>28046</xdr:rowOff>
    </xdr:to>
    <xdr:sp macro="" textlink="">
      <xdr:nvSpPr>
        <xdr:cNvPr id="404" name="円/楕円 403"/>
        <xdr:cNvSpPr/>
      </xdr:nvSpPr>
      <xdr:spPr>
        <a:xfrm>
          <a:off x="169672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69973</xdr:rowOff>
    </xdr:from>
    <xdr:ext cx="762000" cy="259045"/>
    <xdr:sp macro="" textlink="">
      <xdr:nvSpPr>
        <xdr:cNvPr id="405" name="公債費負担の状況該当値テキスト"/>
        <xdr:cNvSpPr txBox="1"/>
      </xdr:nvSpPr>
      <xdr:spPr>
        <a:xfrm>
          <a:off x="17106900" y="641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122026</xdr:rowOff>
    </xdr:from>
    <xdr:to>
      <xdr:col>23</xdr:col>
      <xdr:colOff>457200</xdr:colOff>
      <xdr:row>38</xdr:row>
      <xdr:rowOff>52176</xdr:rowOff>
    </xdr:to>
    <xdr:sp macro="" textlink="">
      <xdr:nvSpPr>
        <xdr:cNvPr id="406" name="円/楕円 405"/>
        <xdr:cNvSpPr/>
      </xdr:nvSpPr>
      <xdr:spPr>
        <a:xfrm>
          <a:off x="16129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36953</xdr:rowOff>
    </xdr:from>
    <xdr:ext cx="736600" cy="259045"/>
    <xdr:sp macro="" textlink="">
      <xdr:nvSpPr>
        <xdr:cNvPr id="407" name="テキスト ボックス 406"/>
        <xdr:cNvSpPr txBox="1"/>
      </xdr:nvSpPr>
      <xdr:spPr>
        <a:xfrm>
          <a:off x="15798800" y="655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144145</xdr:rowOff>
    </xdr:from>
    <xdr:to>
      <xdr:col>22</xdr:col>
      <xdr:colOff>254000</xdr:colOff>
      <xdr:row>38</xdr:row>
      <xdr:rowOff>74295</xdr:rowOff>
    </xdr:to>
    <xdr:sp macro="" textlink="">
      <xdr:nvSpPr>
        <xdr:cNvPr id="408" name="円/楕円 407"/>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59072</xdr:rowOff>
    </xdr:from>
    <xdr:ext cx="762000" cy="259045"/>
    <xdr:sp macro="" textlink="">
      <xdr:nvSpPr>
        <xdr:cNvPr id="409" name="テキスト ボックス 408"/>
        <xdr:cNvSpPr txBox="1"/>
      </xdr:nvSpPr>
      <xdr:spPr>
        <a:xfrm>
          <a:off x="149098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148167</xdr:rowOff>
    </xdr:from>
    <xdr:to>
      <xdr:col>21</xdr:col>
      <xdr:colOff>50800</xdr:colOff>
      <xdr:row>38</xdr:row>
      <xdr:rowOff>78316</xdr:rowOff>
    </xdr:to>
    <xdr:sp macro="" textlink="">
      <xdr:nvSpPr>
        <xdr:cNvPr id="410" name="円/楕円 409"/>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63094</xdr:rowOff>
    </xdr:from>
    <xdr:ext cx="762000" cy="259045"/>
    <xdr:sp macro="" textlink="">
      <xdr:nvSpPr>
        <xdr:cNvPr id="411" name="テキスト ボックス 410"/>
        <xdr:cNvSpPr txBox="1"/>
      </xdr:nvSpPr>
      <xdr:spPr>
        <a:xfrm>
          <a:off x="14020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160231</xdr:rowOff>
    </xdr:from>
    <xdr:to>
      <xdr:col>19</xdr:col>
      <xdr:colOff>533400</xdr:colOff>
      <xdr:row>38</xdr:row>
      <xdr:rowOff>90381</xdr:rowOff>
    </xdr:to>
    <xdr:sp macro="" textlink="">
      <xdr:nvSpPr>
        <xdr:cNvPr id="412" name="円/楕円 411"/>
        <xdr:cNvSpPr/>
      </xdr:nvSpPr>
      <xdr:spPr>
        <a:xfrm>
          <a:off x="13462000" y="65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75158</xdr:rowOff>
    </xdr:from>
    <xdr:ext cx="762000" cy="259045"/>
    <xdr:sp macro="" textlink="">
      <xdr:nvSpPr>
        <xdr:cNvPr id="413" name="テキスト ボックス 412"/>
        <xdr:cNvSpPr txBox="1"/>
      </xdr:nvSpPr>
      <xdr:spPr>
        <a:xfrm>
          <a:off x="13131800" y="6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類似団体平均と比較して高い理由は、地方債現在高が高いこと、公営企業等繰出額が高いこと、職員数が多いため退職手当負担額が高いことが要因となっている。</a:t>
          </a:r>
          <a:endParaRPr lang="ja-JP" altLang="ja-JP" sz="1400">
            <a:effectLst/>
          </a:endParaRPr>
        </a:p>
        <a:p>
          <a:pPr rtl="0"/>
          <a:r>
            <a:rPr lang="ja-JP" altLang="ja-JP" sz="1100" b="0" i="0" baseline="0">
              <a:solidFill>
                <a:schemeClr val="dk1"/>
              </a:solidFill>
              <a:effectLst/>
              <a:latin typeface="+mn-lt"/>
              <a:ea typeface="+mn-ea"/>
              <a:cs typeface="+mn-cs"/>
            </a:rPr>
            <a:t>　昨年より、</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％改善した理由は、地方債現在高の減少、繰出見込額の減少、職員数が減少したことに伴う職員手当負担額の減少である。しかし、県広域消防組合等一部事務組合</a:t>
          </a:r>
          <a:r>
            <a:rPr lang="ja-JP" altLang="en-US" sz="1100" b="0" i="0" baseline="0">
              <a:solidFill>
                <a:schemeClr val="dk1"/>
              </a:solidFill>
              <a:effectLst/>
              <a:latin typeface="+mn-lt"/>
              <a:ea typeface="+mn-ea"/>
              <a:cs typeface="+mn-cs"/>
            </a:rPr>
            <a:t>（宇陀消防事業）</a:t>
          </a:r>
          <a:r>
            <a:rPr lang="ja-JP" altLang="ja-JP" sz="1100" b="0" i="0" baseline="0">
              <a:solidFill>
                <a:schemeClr val="dk1"/>
              </a:solidFill>
              <a:effectLst/>
              <a:latin typeface="+mn-lt"/>
              <a:ea typeface="+mn-ea"/>
              <a:cs typeface="+mn-cs"/>
            </a:rPr>
            <a:t>への負担は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公営企業債繰出額や地方債現在高については、今後も高い水準が続く見込みである。合併特例債の発行期限が近づいており、</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新規発行額の抑制</a:t>
          </a:r>
          <a:r>
            <a:rPr lang="ja-JP" altLang="en-US" sz="1100" b="0" i="0" baseline="0">
              <a:solidFill>
                <a:schemeClr val="dk1"/>
              </a:solidFill>
              <a:effectLst/>
              <a:latin typeface="+mn-lt"/>
              <a:ea typeface="+mn-ea"/>
              <a:cs typeface="+mn-cs"/>
            </a:rPr>
            <a:t>を行うことが難しくなり、</a:t>
          </a:r>
          <a:r>
            <a:rPr lang="ja-JP" altLang="ja-JP" sz="1100" b="0" i="0" baseline="0">
              <a:solidFill>
                <a:schemeClr val="dk1"/>
              </a:solidFill>
              <a:effectLst/>
              <a:latin typeface="+mn-lt"/>
              <a:ea typeface="+mn-ea"/>
              <a:cs typeface="+mn-cs"/>
            </a:rPr>
            <a:t>職員の定員適正化計画の推進などを行う</a:t>
          </a:r>
          <a:r>
            <a:rPr lang="ja-JP" altLang="en-US" sz="1100" b="0" i="0" baseline="0">
              <a:solidFill>
                <a:schemeClr val="dk1"/>
              </a:solidFill>
              <a:effectLst/>
              <a:latin typeface="+mn-lt"/>
              <a:ea typeface="+mn-ea"/>
              <a:cs typeface="+mn-cs"/>
            </a:rPr>
            <a:t>が、分母である、標準財政規模も減少しており、比率が今後悪化していくことが考えられる。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38240</xdr:rowOff>
    </xdr:from>
    <xdr:to>
      <xdr:col>24</xdr:col>
      <xdr:colOff>558800</xdr:colOff>
      <xdr:row>16</xdr:row>
      <xdr:rowOff>53442</xdr:rowOff>
    </xdr:to>
    <xdr:cxnSp macro="">
      <xdr:nvCxnSpPr>
        <xdr:cNvPr id="445" name="直線コネクタ 444"/>
        <xdr:cNvCxnSpPr/>
      </xdr:nvCxnSpPr>
      <xdr:spPr>
        <a:xfrm flipV="1">
          <a:off x="16179800" y="2781440"/>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53442</xdr:rowOff>
    </xdr:from>
    <xdr:to>
      <xdr:col>23</xdr:col>
      <xdr:colOff>406400</xdr:colOff>
      <xdr:row>16</xdr:row>
      <xdr:rowOff>97358</xdr:rowOff>
    </xdr:to>
    <xdr:cxnSp macro="">
      <xdr:nvCxnSpPr>
        <xdr:cNvPr id="448" name="直線コネクタ 447"/>
        <xdr:cNvCxnSpPr/>
      </xdr:nvCxnSpPr>
      <xdr:spPr>
        <a:xfrm flipV="1">
          <a:off x="15290800" y="2796642"/>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97358</xdr:rowOff>
    </xdr:from>
    <xdr:to>
      <xdr:col>22</xdr:col>
      <xdr:colOff>203200</xdr:colOff>
      <xdr:row>16</xdr:row>
      <xdr:rowOff>128968</xdr:rowOff>
    </xdr:to>
    <xdr:cxnSp macro="">
      <xdr:nvCxnSpPr>
        <xdr:cNvPr id="451" name="直線コネクタ 450"/>
        <xdr:cNvCxnSpPr/>
      </xdr:nvCxnSpPr>
      <xdr:spPr>
        <a:xfrm flipV="1">
          <a:off x="14401800" y="2840558"/>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128968</xdr:rowOff>
    </xdr:from>
    <xdr:to>
      <xdr:col>21</xdr:col>
      <xdr:colOff>0</xdr:colOff>
      <xdr:row>16</xdr:row>
      <xdr:rowOff>171196</xdr:rowOff>
    </xdr:to>
    <xdr:cxnSp macro="">
      <xdr:nvCxnSpPr>
        <xdr:cNvPr id="454" name="直線コネクタ 453"/>
        <xdr:cNvCxnSpPr/>
      </xdr:nvCxnSpPr>
      <xdr:spPr>
        <a:xfrm flipV="1">
          <a:off x="13512800" y="2872168"/>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158890</xdr:rowOff>
    </xdr:from>
    <xdr:to>
      <xdr:col>24</xdr:col>
      <xdr:colOff>609600</xdr:colOff>
      <xdr:row>16</xdr:row>
      <xdr:rowOff>89040</xdr:rowOff>
    </xdr:to>
    <xdr:sp macro="" textlink="">
      <xdr:nvSpPr>
        <xdr:cNvPr id="464" name="円/楕円 463"/>
        <xdr:cNvSpPr/>
      </xdr:nvSpPr>
      <xdr:spPr>
        <a:xfrm>
          <a:off x="16967200" y="27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130967</xdr:rowOff>
    </xdr:from>
    <xdr:ext cx="762000" cy="259045"/>
    <xdr:sp macro="" textlink="">
      <xdr:nvSpPr>
        <xdr:cNvPr id="465" name="将来負担の状況該当値テキスト"/>
        <xdr:cNvSpPr txBox="1"/>
      </xdr:nvSpPr>
      <xdr:spPr>
        <a:xfrm>
          <a:off x="17106900" y="270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2642</xdr:rowOff>
    </xdr:from>
    <xdr:to>
      <xdr:col>23</xdr:col>
      <xdr:colOff>457200</xdr:colOff>
      <xdr:row>16</xdr:row>
      <xdr:rowOff>104242</xdr:rowOff>
    </xdr:to>
    <xdr:sp macro="" textlink="">
      <xdr:nvSpPr>
        <xdr:cNvPr id="466" name="円/楕円 465"/>
        <xdr:cNvSpPr/>
      </xdr:nvSpPr>
      <xdr:spPr>
        <a:xfrm>
          <a:off x="16129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89019</xdr:rowOff>
    </xdr:from>
    <xdr:ext cx="736600" cy="259045"/>
    <xdr:sp macro="" textlink="">
      <xdr:nvSpPr>
        <xdr:cNvPr id="467" name="テキスト ボックス 466"/>
        <xdr:cNvSpPr txBox="1"/>
      </xdr:nvSpPr>
      <xdr:spPr>
        <a:xfrm>
          <a:off x="15798800" y="2832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46558</xdr:rowOff>
    </xdr:from>
    <xdr:to>
      <xdr:col>22</xdr:col>
      <xdr:colOff>254000</xdr:colOff>
      <xdr:row>16</xdr:row>
      <xdr:rowOff>148158</xdr:rowOff>
    </xdr:to>
    <xdr:sp macro="" textlink="">
      <xdr:nvSpPr>
        <xdr:cNvPr id="468" name="円/楕円 467"/>
        <xdr:cNvSpPr/>
      </xdr:nvSpPr>
      <xdr:spPr>
        <a:xfrm>
          <a:off x="15240000" y="2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132935</xdr:rowOff>
    </xdr:from>
    <xdr:ext cx="762000" cy="259045"/>
    <xdr:sp macro="" textlink="">
      <xdr:nvSpPr>
        <xdr:cNvPr id="469" name="テキスト ボックス 468"/>
        <xdr:cNvSpPr txBox="1"/>
      </xdr:nvSpPr>
      <xdr:spPr>
        <a:xfrm>
          <a:off x="14909800" y="28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78168</xdr:rowOff>
    </xdr:from>
    <xdr:to>
      <xdr:col>21</xdr:col>
      <xdr:colOff>50800</xdr:colOff>
      <xdr:row>17</xdr:row>
      <xdr:rowOff>8318</xdr:rowOff>
    </xdr:to>
    <xdr:sp macro="" textlink="">
      <xdr:nvSpPr>
        <xdr:cNvPr id="470" name="円/楕円 469"/>
        <xdr:cNvSpPr/>
      </xdr:nvSpPr>
      <xdr:spPr>
        <a:xfrm>
          <a:off x="143510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164545</xdr:rowOff>
    </xdr:from>
    <xdr:ext cx="762000" cy="259045"/>
    <xdr:sp macro="" textlink="">
      <xdr:nvSpPr>
        <xdr:cNvPr id="471" name="テキスト ボックス 470"/>
        <xdr:cNvSpPr txBox="1"/>
      </xdr:nvSpPr>
      <xdr:spPr>
        <a:xfrm>
          <a:off x="14020800" y="29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120396</xdr:rowOff>
    </xdr:from>
    <xdr:to>
      <xdr:col>19</xdr:col>
      <xdr:colOff>533400</xdr:colOff>
      <xdr:row>17</xdr:row>
      <xdr:rowOff>50546</xdr:rowOff>
    </xdr:to>
    <xdr:sp macro="" textlink="">
      <xdr:nvSpPr>
        <xdr:cNvPr id="472" name="円/楕円 471"/>
        <xdr:cNvSpPr/>
      </xdr:nvSpPr>
      <xdr:spPr>
        <a:xfrm>
          <a:off x="13462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35323</xdr:rowOff>
    </xdr:from>
    <xdr:ext cx="762000" cy="259045"/>
    <xdr:sp macro="" textlink="">
      <xdr:nvSpPr>
        <xdr:cNvPr id="473" name="テキスト ボックス 472"/>
        <xdr:cNvSpPr txBox="1"/>
      </xdr:nvSpPr>
      <xdr:spPr>
        <a:xfrm>
          <a:off x="13131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類似団体平均と比較して人件費が多い要因は、合併前の職員を引き継いでいること、施設が多いことによるものである。職員数については、第２次宇陀市行政改革大綱において、平成２２から２６年度の５年間で普通会計職員数を１０％削減することを目標としていたが、早期退職制度の導入等により２０％近く削減することができた。年々職員数は減少して</a:t>
          </a:r>
          <a:r>
            <a:rPr lang="ja-JP" altLang="en-US" sz="1050" b="0" i="0" baseline="0">
              <a:solidFill>
                <a:schemeClr val="dk1"/>
              </a:solidFill>
              <a:effectLst/>
              <a:latin typeface="+mn-lt"/>
              <a:ea typeface="+mn-ea"/>
              <a:cs typeface="+mn-cs"/>
            </a:rPr>
            <a:t>おり、平成２８年度も昨年度に比べ１１名減っている。人口１０００人当たりの職員数も、類似団体に年々近づいている。</a:t>
          </a:r>
          <a:r>
            <a:rPr lang="ja-JP" altLang="ja-JP" sz="1050" b="0" i="0" baseline="0">
              <a:solidFill>
                <a:schemeClr val="dk1"/>
              </a:solidFill>
              <a:effectLst/>
              <a:latin typeface="+mn-lt"/>
              <a:ea typeface="+mn-ea"/>
              <a:cs typeface="+mn-cs"/>
            </a:rPr>
            <a:t>職員給料カットも平成</a:t>
          </a:r>
          <a:r>
            <a:rPr lang="ja-JP" altLang="en-US" sz="1050" b="0" i="0" baseline="0">
              <a:solidFill>
                <a:schemeClr val="dk1"/>
              </a:solidFill>
              <a:effectLst/>
              <a:latin typeface="+mn-lt"/>
              <a:ea typeface="+mn-ea"/>
              <a:cs typeface="+mn-cs"/>
            </a:rPr>
            <a:t>２８年度も</a:t>
          </a:r>
          <a:r>
            <a:rPr lang="ja-JP" altLang="ja-JP" sz="1050" b="0" i="0" baseline="0">
              <a:solidFill>
                <a:schemeClr val="dk1"/>
              </a:solidFill>
              <a:effectLst/>
              <a:latin typeface="+mn-lt"/>
              <a:ea typeface="+mn-ea"/>
              <a:cs typeface="+mn-cs"/>
            </a:rPr>
            <a:t>引き続き行っている。　しかし、</a:t>
          </a:r>
          <a:r>
            <a:rPr lang="ja-JP" altLang="en-US" sz="1050" b="0" i="0" baseline="0">
              <a:solidFill>
                <a:schemeClr val="dk1"/>
              </a:solidFill>
              <a:effectLst/>
              <a:latin typeface="+mn-lt"/>
              <a:ea typeface="+mn-ea"/>
              <a:cs typeface="+mn-cs"/>
            </a:rPr>
            <a:t>他団体と比べ年齢構成が高い傾向にあり、</a:t>
          </a:r>
          <a:r>
            <a:rPr lang="ja-JP" altLang="ja-JP" sz="1050" b="0" i="0" baseline="0">
              <a:solidFill>
                <a:schemeClr val="dk1"/>
              </a:solidFill>
              <a:effectLst/>
              <a:latin typeface="+mn-lt"/>
              <a:ea typeface="+mn-ea"/>
              <a:cs typeface="+mn-cs"/>
            </a:rPr>
            <a:t>依然として</a:t>
          </a:r>
          <a:r>
            <a:rPr lang="ja-JP" altLang="en-US" sz="1050" b="0" i="0" baseline="0">
              <a:solidFill>
                <a:schemeClr val="dk1"/>
              </a:solidFill>
              <a:effectLst/>
              <a:latin typeface="+mn-lt"/>
              <a:ea typeface="+mn-ea"/>
              <a:cs typeface="+mn-cs"/>
            </a:rPr>
            <a:t>人</a:t>
          </a:r>
          <a:r>
            <a:rPr lang="ja-JP" altLang="ja-JP" sz="1050" b="0" i="0" baseline="0">
              <a:solidFill>
                <a:schemeClr val="dk1"/>
              </a:solidFill>
              <a:effectLst/>
              <a:latin typeface="+mn-lt"/>
              <a:ea typeface="+mn-ea"/>
              <a:cs typeface="+mn-cs"/>
            </a:rPr>
            <a:t>件費が多い状況にあるので、第３次宇陀市行政改革大綱に基づき、人件費の抑制に努めていく。</a:t>
          </a:r>
          <a:endParaRPr lang="ja-JP" altLang="ja-JP" sz="105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88900</xdr:rowOff>
    </xdr:to>
    <xdr:cxnSp macro="">
      <xdr:nvCxnSpPr>
        <xdr:cNvPr id="66" name="直線コネクタ 65"/>
        <xdr:cNvCxnSpPr/>
      </xdr:nvCxnSpPr>
      <xdr:spPr>
        <a:xfrm>
          <a:off x="3987800" y="656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66040</xdr:rowOff>
    </xdr:to>
    <xdr:cxnSp macro="">
      <xdr:nvCxnSpPr>
        <xdr:cNvPr id="69" name="直線コネクタ 68"/>
        <xdr:cNvCxnSpPr/>
      </xdr:nvCxnSpPr>
      <xdr:spPr>
        <a:xfrm flipV="1">
          <a:off x="3098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66040</xdr:rowOff>
    </xdr:to>
    <xdr:cxnSp macro="">
      <xdr:nvCxnSpPr>
        <xdr:cNvPr id="72" name="直線コネクタ 71"/>
        <xdr:cNvCxnSpPr/>
      </xdr:nvCxnSpPr>
      <xdr:spPr>
        <a:xfrm>
          <a:off x="2209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165100</xdr:rowOff>
    </xdr:to>
    <xdr:cxnSp macro="">
      <xdr:nvCxnSpPr>
        <xdr:cNvPr id="75" name="直線コネクタ 74"/>
        <xdr:cNvCxnSpPr/>
      </xdr:nvCxnSpPr>
      <xdr:spPr>
        <a:xfrm flipV="1">
          <a:off x="1320800" y="656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5" name="円/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7" name="円/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9" name="円/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物件費については、類似団体平均と比較して、良好な状態にある。</a:t>
          </a:r>
          <a:endParaRPr lang="ja-JP" altLang="ja-JP" sz="1400">
            <a:effectLst/>
          </a:endParaRPr>
        </a:p>
        <a:p>
          <a:r>
            <a:rPr lang="ja-JP" altLang="ja-JP" sz="1100" b="0" i="0" baseline="0">
              <a:solidFill>
                <a:schemeClr val="dk1"/>
              </a:solidFill>
              <a:effectLst/>
              <a:latin typeface="+mn-lt"/>
              <a:ea typeface="+mn-ea"/>
              <a:cs typeface="+mn-cs"/>
            </a:rPr>
            <a:t>　類似団体が０．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に対し、宇陀市は０．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ポイントの増となった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昨年同様増加の理由は、委託料</a:t>
          </a:r>
          <a:r>
            <a:rPr lang="ja-JP" altLang="en-US" sz="1100" b="0" i="0" baseline="0">
              <a:solidFill>
                <a:schemeClr val="dk1"/>
              </a:solidFill>
              <a:effectLst/>
              <a:latin typeface="+mn-lt"/>
              <a:ea typeface="+mn-ea"/>
              <a:cs typeface="+mn-cs"/>
            </a:rPr>
            <a:t>や修繕料等の</a:t>
          </a:r>
          <a:r>
            <a:rPr lang="ja-JP" altLang="ja-JP" sz="1100" b="0" i="0" baseline="0">
              <a:solidFill>
                <a:schemeClr val="dk1"/>
              </a:solidFill>
              <a:effectLst/>
              <a:latin typeface="+mn-lt"/>
              <a:ea typeface="+mn-ea"/>
              <a:cs typeface="+mn-cs"/>
            </a:rPr>
            <a:t>増加による。今後も、職員数削減に伴い、委託料が年々増加していくことも考えられる。</a:t>
          </a:r>
          <a:r>
            <a:rPr lang="ja-JP" altLang="en-US" sz="1100" b="0" i="0" baseline="0">
              <a:solidFill>
                <a:schemeClr val="dk1"/>
              </a:solidFill>
              <a:effectLst/>
              <a:latin typeface="+mn-lt"/>
              <a:ea typeface="+mn-ea"/>
              <a:cs typeface="+mn-cs"/>
            </a:rPr>
            <a:t>また、施設の老朽化に伴い修繕料も増加していく。</a:t>
          </a:r>
          <a:r>
            <a:rPr lang="ja-JP" altLang="ja-JP" sz="1100" b="0" i="0" baseline="0">
              <a:solidFill>
                <a:schemeClr val="dk1"/>
              </a:solidFill>
              <a:effectLst/>
              <a:latin typeface="+mn-lt"/>
              <a:ea typeface="+mn-ea"/>
              <a:cs typeface="+mn-cs"/>
            </a:rPr>
            <a:t>歳出全体のバランスを考慮しながら、物件費についても適正な執行を行っていく。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72571</xdr:rowOff>
    </xdr:to>
    <xdr:cxnSp macro="">
      <xdr:nvCxnSpPr>
        <xdr:cNvPr id="129" name="直線コネクタ 128"/>
        <xdr:cNvCxnSpPr/>
      </xdr:nvCxnSpPr>
      <xdr:spPr>
        <a:xfrm>
          <a:off x="15671800" y="24511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50800</xdr:rowOff>
    </xdr:to>
    <xdr:cxnSp macro="">
      <xdr:nvCxnSpPr>
        <xdr:cNvPr id="132" name="直線コネクタ 131"/>
        <xdr:cNvCxnSpPr/>
      </xdr:nvCxnSpPr>
      <xdr:spPr>
        <a:xfrm>
          <a:off x="14782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14</xdr:row>
      <xdr:rowOff>50800</xdr:rowOff>
    </xdr:to>
    <xdr:cxnSp macro="">
      <xdr:nvCxnSpPr>
        <xdr:cNvPr id="135" name="直線コネクタ 134"/>
        <xdr:cNvCxnSpPr/>
      </xdr:nvCxnSpPr>
      <xdr:spPr>
        <a:xfrm>
          <a:off x="13893800" y="2353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124279</xdr:rowOff>
    </xdr:to>
    <xdr:cxnSp macro="">
      <xdr:nvCxnSpPr>
        <xdr:cNvPr id="138" name="直線コネクタ 137"/>
        <xdr:cNvCxnSpPr/>
      </xdr:nvCxnSpPr>
      <xdr:spPr>
        <a:xfrm>
          <a:off x="13004800" y="2298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21771</xdr:rowOff>
    </xdr:from>
    <xdr:to>
      <xdr:col>24</xdr:col>
      <xdr:colOff>82550</xdr:colOff>
      <xdr:row>14</xdr:row>
      <xdr:rowOff>123371</xdr:rowOff>
    </xdr:to>
    <xdr:sp macro="" textlink="">
      <xdr:nvSpPr>
        <xdr:cNvPr id="148" name="円/楕円 147"/>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38298</xdr:rowOff>
    </xdr:from>
    <xdr:ext cx="762000" cy="259045"/>
    <xdr:sp macro="" textlink="">
      <xdr:nvSpPr>
        <xdr:cNvPr id="149"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50" name="円/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2" name="円/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4" name="円/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6" name="円/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扶助費については、類似団体平均を下回っており、比較して良好な状態にある。</a:t>
          </a:r>
          <a:endParaRPr lang="ja-JP" altLang="ja-JP" sz="1400">
            <a:effectLst/>
          </a:endParaRPr>
        </a:p>
        <a:p>
          <a:pPr rtl="0"/>
          <a:r>
            <a:rPr lang="ja-JP" altLang="ja-JP" sz="1100" b="0" i="0" baseline="0">
              <a:solidFill>
                <a:schemeClr val="dk1"/>
              </a:solidFill>
              <a:effectLst/>
              <a:latin typeface="+mn-lt"/>
              <a:ea typeface="+mn-ea"/>
              <a:cs typeface="+mn-cs"/>
            </a:rPr>
            <a:t>　児童福祉費は少子化により減少しているが、生活保護費や障害福祉費等は増加しており、扶助費総額は、年々増加していることから、今後も適正な資格審査等、管理に努める。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54</xdr:row>
      <xdr:rowOff>105228</xdr:rowOff>
    </xdr:to>
    <xdr:cxnSp macro="">
      <xdr:nvCxnSpPr>
        <xdr:cNvPr id="192" name="直線コネクタ 191"/>
        <xdr:cNvCxnSpPr/>
      </xdr:nvCxnSpPr>
      <xdr:spPr>
        <a:xfrm>
          <a:off x="3987800" y="9341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94343</xdr:rowOff>
    </xdr:to>
    <xdr:cxnSp macro="">
      <xdr:nvCxnSpPr>
        <xdr:cNvPr id="195" name="直線コネクタ 194"/>
        <xdr:cNvCxnSpPr/>
      </xdr:nvCxnSpPr>
      <xdr:spPr>
        <a:xfrm flipV="1">
          <a:off x="3098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94343</xdr:rowOff>
    </xdr:to>
    <xdr:cxnSp macro="">
      <xdr:nvCxnSpPr>
        <xdr:cNvPr id="198" name="直線コネクタ 197"/>
        <xdr:cNvCxnSpPr/>
      </xdr:nvCxnSpPr>
      <xdr:spPr>
        <a:xfrm>
          <a:off x="2209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137885</xdr:rowOff>
    </xdr:to>
    <xdr:cxnSp macro="">
      <xdr:nvCxnSpPr>
        <xdr:cNvPr id="201" name="直線コネクタ 200"/>
        <xdr:cNvCxnSpPr/>
      </xdr:nvCxnSpPr>
      <xdr:spPr>
        <a:xfrm flipV="1">
          <a:off x="1320800" y="9309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11" name="円/楕円 210"/>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2"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32657</xdr:rowOff>
    </xdr:from>
    <xdr:to>
      <xdr:col>5</xdr:col>
      <xdr:colOff>600075</xdr:colOff>
      <xdr:row>54</xdr:row>
      <xdr:rowOff>134257</xdr:rowOff>
    </xdr:to>
    <xdr:sp macro="" textlink="">
      <xdr:nvSpPr>
        <xdr:cNvPr id="213" name="円/楕円 212"/>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144434</xdr:rowOff>
    </xdr:from>
    <xdr:ext cx="736600" cy="259045"/>
    <xdr:sp macro="" textlink="">
      <xdr:nvSpPr>
        <xdr:cNvPr id="214" name="テキスト ボックス 213"/>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7" name="円/楕円 21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8" name="テキスト ボックス 21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9" name="円/楕円 218"/>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20" name="テキスト ボックス 219"/>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その他については、類似団体平均と比較して、良好な状態にある。</a:t>
          </a:r>
          <a:endParaRPr lang="ja-JP" altLang="ja-JP" sz="1000">
            <a:effectLst/>
          </a:endParaRPr>
        </a:p>
        <a:p>
          <a:r>
            <a:rPr lang="ja-JP" altLang="ja-JP" sz="1000" b="0" i="0" baseline="0">
              <a:solidFill>
                <a:schemeClr val="dk1"/>
              </a:solidFill>
              <a:effectLst/>
              <a:latin typeface="+mn-lt"/>
              <a:ea typeface="+mn-ea"/>
              <a:cs typeface="+mn-cs"/>
            </a:rPr>
            <a:t>　率は、昨年度と比較して</a:t>
          </a:r>
          <a:r>
            <a:rPr lang="ja-JP" altLang="en-US" sz="1000" b="0" i="0" baseline="0">
              <a:solidFill>
                <a:schemeClr val="dk1"/>
              </a:solidFill>
              <a:effectLst/>
              <a:latin typeface="+mn-lt"/>
              <a:ea typeface="+mn-ea"/>
              <a:cs typeface="+mn-cs"/>
            </a:rPr>
            <a:t>３</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ポイント増である。</a:t>
          </a:r>
          <a:r>
            <a:rPr lang="ja-JP" altLang="en-US" sz="1000" b="0" i="0" baseline="0">
              <a:solidFill>
                <a:schemeClr val="dk1"/>
              </a:solidFill>
              <a:effectLst/>
              <a:latin typeface="+mn-lt"/>
              <a:ea typeface="+mn-ea"/>
              <a:cs typeface="+mn-cs"/>
            </a:rPr>
            <a:t>これは、後期高齢者医療広域連合負担金の計上科目を補助費等より繰出金へ変更したことによる。他団体と同様の取り扱いをしたことにより、両科目とも類似団体平均に近づいた。</a:t>
          </a:r>
          <a:endParaRPr lang="en-US" altLang="ja-JP" sz="1000" b="0" i="0" baseline="0">
            <a:solidFill>
              <a:schemeClr val="dk1"/>
            </a:solidFill>
            <a:effectLst/>
            <a:latin typeface="+mn-lt"/>
            <a:ea typeface="+mn-ea"/>
            <a:cs typeface="+mn-cs"/>
          </a:endParaRPr>
        </a:p>
        <a:p>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高齢化による医療費増に伴う国民健康保険事業会計、後期高齢者医療事業会計と介護保険事業会計繰出金の増、施設等老朽化による下水道事業会計への繰出金、維持補修費の増</a:t>
          </a:r>
          <a:r>
            <a:rPr lang="ja-JP" altLang="en-US" sz="1000" b="0" i="0" baseline="0">
              <a:solidFill>
                <a:schemeClr val="dk1"/>
              </a:solidFill>
              <a:effectLst/>
              <a:latin typeface="+mn-lt"/>
              <a:ea typeface="+mn-ea"/>
              <a:cs typeface="+mn-cs"/>
            </a:rPr>
            <a:t>は続く予想であるが、</a:t>
          </a:r>
          <a:r>
            <a:rPr lang="ja-JP" altLang="ja-JP" sz="1000" b="0" i="0" baseline="0">
              <a:solidFill>
                <a:schemeClr val="dk1"/>
              </a:solidFill>
              <a:effectLst/>
              <a:latin typeface="+mn-lt"/>
              <a:ea typeface="+mn-ea"/>
              <a:cs typeface="+mn-cs"/>
            </a:rPr>
            <a:t>第３次宇陀市行政改革大綱により、各特別会計の安定運営に向けて推進し、その結果、普通会計の負担額を減らすよう、今後も適正な管理に努める。</a:t>
          </a:r>
          <a:endParaRPr kumimoji="1" lang="ja-JP" altLang="en-US" sz="10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142240</xdr:rowOff>
    </xdr:from>
    <xdr:to>
      <xdr:col>24</xdr:col>
      <xdr:colOff>31750</xdr:colOff>
      <xdr:row>54</xdr:row>
      <xdr:rowOff>88900</xdr:rowOff>
    </xdr:to>
    <xdr:cxnSp macro="">
      <xdr:nvCxnSpPr>
        <xdr:cNvPr id="253" name="直線コネクタ 252"/>
        <xdr:cNvCxnSpPr/>
      </xdr:nvCxnSpPr>
      <xdr:spPr>
        <a:xfrm>
          <a:off x="15671800" y="90576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134620</xdr:rowOff>
    </xdr:from>
    <xdr:to>
      <xdr:col>22</xdr:col>
      <xdr:colOff>565150</xdr:colOff>
      <xdr:row>52</xdr:row>
      <xdr:rowOff>142240</xdr:rowOff>
    </xdr:to>
    <xdr:cxnSp macro="">
      <xdr:nvCxnSpPr>
        <xdr:cNvPr id="256" name="直線コネクタ 255"/>
        <xdr:cNvCxnSpPr/>
      </xdr:nvCxnSpPr>
      <xdr:spPr>
        <a:xfrm>
          <a:off x="14782800" y="905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104140</xdr:rowOff>
    </xdr:from>
    <xdr:to>
      <xdr:col>21</xdr:col>
      <xdr:colOff>361950</xdr:colOff>
      <xdr:row>52</xdr:row>
      <xdr:rowOff>134620</xdr:rowOff>
    </xdr:to>
    <xdr:cxnSp macro="">
      <xdr:nvCxnSpPr>
        <xdr:cNvPr id="259" name="直線コネクタ 258"/>
        <xdr:cNvCxnSpPr/>
      </xdr:nvCxnSpPr>
      <xdr:spPr>
        <a:xfrm>
          <a:off x="13893800" y="9019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104140</xdr:rowOff>
    </xdr:from>
    <xdr:to>
      <xdr:col>20</xdr:col>
      <xdr:colOff>158750</xdr:colOff>
      <xdr:row>52</xdr:row>
      <xdr:rowOff>104140</xdr:rowOff>
    </xdr:to>
    <xdr:cxnSp macro="">
      <xdr:nvCxnSpPr>
        <xdr:cNvPr id="262" name="直線コネクタ 261"/>
        <xdr:cNvCxnSpPr/>
      </xdr:nvCxnSpPr>
      <xdr:spPr>
        <a:xfrm>
          <a:off x="13004800" y="901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2" name="円/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91440</xdr:rowOff>
    </xdr:from>
    <xdr:to>
      <xdr:col>22</xdr:col>
      <xdr:colOff>615950</xdr:colOff>
      <xdr:row>53</xdr:row>
      <xdr:rowOff>21590</xdr:rowOff>
    </xdr:to>
    <xdr:sp macro="" textlink="">
      <xdr:nvSpPr>
        <xdr:cNvPr id="274" name="円/楕円 273"/>
        <xdr:cNvSpPr/>
      </xdr:nvSpPr>
      <xdr:spPr>
        <a:xfrm>
          <a:off x="15621000" y="90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31767</xdr:rowOff>
    </xdr:from>
    <xdr:ext cx="736600" cy="259045"/>
    <xdr:sp macro="" textlink="">
      <xdr:nvSpPr>
        <xdr:cNvPr id="275" name="テキスト ボックス 274"/>
        <xdr:cNvSpPr txBox="1"/>
      </xdr:nvSpPr>
      <xdr:spPr>
        <a:xfrm>
          <a:off x="15290800" y="877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83820</xdr:rowOff>
    </xdr:from>
    <xdr:to>
      <xdr:col>21</xdr:col>
      <xdr:colOff>412750</xdr:colOff>
      <xdr:row>53</xdr:row>
      <xdr:rowOff>13970</xdr:rowOff>
    </xdr:to>
    <xdr:sp macro="" textlink="">
      <xdr:nvSpPr>
        <xdr:cNvPr id="276" name="円/楕円 275"/>
        <xdr:cNvSpPr/>
      </xdr:nvSpPr>
      <xdr:spPr>
        <a:xfrm>
          <a:off x="14732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24147</xdr:rowOff>
    </xdr:from>
    <xdr:ext cx="762000" cy="259045"/>
    <xdr:sp macro="" textlink="">
      <xdr:nvSpPr>
        <xdr:cNvPr id="277" name="テキスト ボックス 276"/>
        <xdr:cNvSpPr txBox="1"/>
      </xdr:nvSpPr>
      <xdr:spPr>
        <a:xfrm>
          <a:off x="14401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53340</xdr:rowOff>
    </xdr:from>
    <xdr:to>
      <xdr:col>20</xdr:col>
      <xdr:colOff>209550</xdr:colOff>
      <xdr:row>52</xdr:row>
      <xdr:rowOff>154940</xdr:rowOff>
    </xdr:to>
    <xdr:sp macro="" textlink="">
      <xdr:nvSpPr>
        <xdr:cNvPr id="278" name="円/楕円 277"/>
        <xdr:cNvSpPr/>
      </xdr:nvSpPr>
      <xdr:spPr>
        <a:xfrm>
          <a:off x="13843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165117</xdr:rowOff>
    </xdr:from>
    <xdr:ext cx="762000" cy="259045"/>
    <xdr:sp macro="" textlink="">
      <xdr:nvSpPr>
        <xdr:cNvPr id="279" name="テキスト ボックス 278"/>
        <xdr:cNvSpPr txBox="1"/>
      </xdr:nvSpPr>
      <xdr:spPr>
        <a:xfrm>
          <a:off x="13512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53340</xdr:rowOff>
    </xdr:from>
    <xdr:to>
      <xdr:col>19</xdr:col>
      <xdr:colOff>6350</xdr:colOff>
      <xdr:row>52</xdr:row>
      <xdr:rowOff>154940</xdr:rowOff>
    </xdr:to>
    <xdr:sp macro="" textlink="">
      <xdr:nvSpPr>
        <xdr:cNvPr id="280" name="円/楕円 279"/>
        <xdr:cNvSpPr/>
      </xdr:nvSpPr>
      <xdr:spPr>
        <a:xfrm>
          <a:off x="12954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165117</xdr:rowOff>
    </xdr:from>
    <xdr:ext cx="762000" cy="259045"/>
    <xdr:sp macro="" textlink="">
      <xdr:nvSpPr>
        <xdr:cNvPr id="281" name="テキスト ボックス 280"/>
        <xdr:cNvSpPr txBox="1"/>
      </xdr:nvSpPr>
      <xdr:spPr>
        <a:xfrm>
          <a:off x="12623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補助費等が類似団体平均と比較して高い要因は、法適公営企業への繰出金が多いこと</a:t>
          </a:r>
          <a:r>
            <a:rPr lang="ja-JP" altLang="en-US" sz="1100" b="0" i="0" baseline="0">
              <a:solidFill>
                <a:schemeClr val="dk1"/>
              </a:solidFill>
              <a:effectLst/>
              <a:latin typeface="+mn-lt"/>
              <a:ea typeface="+mn-ea"/>
              <a:cs typeface="+mn-cs"/>
            </a:rPr>
            <a:t>であるが、それ</a:t>
          </a:r>
          <a:r>
            <a:rPr lang="ja-JP" altLang="ja-JP" sz="1100" b="0" i="0" baseline="0">
              <a:solidFill>
                <a:schemeClr val="dk1"/>
              </a:solidFill>
              <a:effectLst/>
              <a:latin typeface="+mn-lt"/>
              <a:ea typeface="+mn-ea"/>
              <a:cs typeface="+mn-cs"/>
            </a:rPr>
            <a:t>以外に、近年では消防業務やごみ収集業務、し尿処理などの一部事務組合への負担金の増、また公共交通維持のための負担金</a:t>
          </a:r>
          <a:r>
            <a:rPr lang="ja-JP" altLang="en-US" sz="1100" b="0" i="0" baseline="0">
              <a:solidFill>
                <a:schemeClr val="dk1"/>
              </a:solidFill>
              <a:effectLst/>
              <a:latin typeface="+mn-lt"/>
              <a:ea typeface="+mn-ea"/>
              <a:cs typeface="+mn-cs"/>
            </a:rPr>
            <a:t>増などがあげられる。昨年度に比べて減少したのは、</a:t>
          </a:r>
          <a:r>
            <a:rPr lang="ja-JP" altLang="ja-JP" sz="1100" b="0" i="0" baseline="0">
              <a:solidFill>
                <a:schemeClr val="dk1"/>
              </a:solidFill>
              <a:effectLst/>
              <a:latin typeface="+mn-lt"/>
              <a:ea typeface="+mn-ea"/>
              <a:cs typeface="+mn-cs"/>
            </a:rPr>
            <a:t>後期高齢者医療広域連合負担金</a:t>
          </a:r>
          <a:r>
            <a:rPr lang="ja-JP" altLang="en-US" sz="1100" b="0" i="0" baseline="0">
              <a:solidFill>
                <a:schemeClr val="dk1"/>
              </a:solidFill>
              <a:effectLst/>
              <a:latin typeface="+mn-lt"/>
              <a:ea typeface="+mn-ea"/>
              <a:cs typeface="+mn-cs"/>
            </a:rPr>
            <a:t>の計上科目を平成２８年度より繰出金へ変更したことによる。</a:t>
          </a:r>
          <a:r>
            <a:rPr lang="ja-JP" altLang="ja-JP" sz="1100" b="0" i="0" baseline="0">
              <a:solidFill>
                <a:schemeClr val="dk1"/>
              </a:solidFill>
              <a:effectLst/>
              <a:latin typeface="+mn-lt"/>
              <a:ea typeface="+mn-ea"/>
              <a:cs typeface="+mn-cs"/>
            </a:rPr>
            <a:t>地理的要因や高齢化などにより、消防やごみ等処理施設、公共交通維持、については、今後も負担金が多くなる可能性がある。また、法適公営企業に対しての補助金も増加が見込まれるため、各企業の経営戦略策定による事業見直しにより縮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38</xdr:row>
      <xdr:rowOff>3556</xdr:rowOff>
    </xdr:to>
    <xdr:cxnSp macro="">
      <xdr:nvCxnSpPr>
        <xdr:cNvPr id="311" name="直線コネクタ 310"/>
        <xdr:cNvCxnSpPr/>
      </xdr:nvCxnSpPr>
      <xdr:spPr>
        <a:xfrm flipV="1">
          <a:off x="15671800" y="64409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3556</xdr:rowOff>
    </xdr:to>
    <xdr:cxnSp macro="">
      <xdr:nvCxnSpPr>
        <xdr:cNvPr id="314" name="直線コネクタ 313"/>
        <xdr:cNvCxnSpPr/>
      </xdr:nvCxnSpPr>
      <xdr:spPr>
        <a:xfrm>
          <a:off x="14782800" y="6518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38</xdr:row>
      <xdr:rowOff>3556</xdr:rowOff>
    </xdr:to>
    <xdr:cxnSp macro="">
      <xdr:nvCxnSpPr>
        <xdr:cNvPr id="317" name="直線コネクタ 316"/>
        <xdr:cNvCxnSpPr/>
      </xdr:nvCxnSpPr>
      <xdr:spPr>
        <a:xfrm>
          <a:off x="13893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115570</xdr:rowOff>
    </xdr:to>
    <xdr:cxnSp macro="">
      <xdr:nvCxnSpPr>
        <xdr:cNvPr id="320" name="直線コネクタ 319"/>
        <xdr:cNvCxnSpPr/>
      </xdr:nvCxnSpPr>
      <xdr:spPr>
        <a:xfrm>
          <a:off x="13004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30" name="円/楕円 329"/>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31"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32" name="円/楕円 331"/>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33" name="テキスト ボックス 332"/>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34" name="円/楕円 333"/>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35" name="テキスト ボックス 334"/>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6" name="円/楕円 335"/>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7" name="テキスト ボックス 336"/>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8" name="円/楕円 337"/>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9" name="テキスト ボックス 338"/>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償還額の減少により、年々率は改善しているが、依然として類似団体平均と比較して</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回っている。自主財源に乏しいため、普通会計において合併以前は、地総債、過疎債、公住債等に、合併後は、特に合併特例債に財源を求めてきた。公債費比率を抑制するため、第３次宇陀市行政改革大綱において、投資的事業における新規発行額の抑制を策定し、また、奈良県市町村財政健全化支援事業貸付金などの有利な借換え利用により、改善を進めてきた。しかし、合併特例債の発行期限が</a:t>
          </a:r>
          <a:r>
            <a:rPr lang="ja-JP" altLang="en-US" sz="1100" b="0" i="0" baseline="0">
              <a:solidFill>
                <a:schemeClr val="dk1"/>
              </a:solidFill>
              <a:effectLst/>
              <a:latin typeface="+mn-lt"/>
              <a:ea typeface="+mn-ea"/>
              <a:cs typeface="+mn-cs"/>
            </a:rPr>
            <a:t>近づいていること、施設の老朽化が進んでいることなどにより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公債費の抑制が</a:t>
          </a:r>
          <a:r>
            <a:rPr lang="ja-JP" altLang="ja-JP" sz="1100" b="0" i="0" baseline="0">
              <a:solidFill>
                <a:schemeClr val="dk1"/>
              </a:solidFill>
              <a:effectLst/>
              <a:latin typeface="+mn-lt"/>
              <a:ea typeface="+mn-ea"/>
              <a:cs typeface="+mn-cs"/>
            </a:rPr>
            <a:t>鈍化する可能性がある。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147955</xdr:rowOff>
    </xdr:from>
    <xdr:to>
      <xdr:col>7</xdr:col>
      <xdr:colOff>15875</xdr:colOff>
      <xdr:row>75</xdr:row>
      <xdr:rowOff>157480</xdr:rowOff>
    </xdr:to>
    <xdr:cxnSp macro="">
      <xdr:nvCxnSpPr>
        <xdr:cNvPr id="371" name="直線コネクタ 370"/>
        <xdr:cNvCxnSpPr/>
      </xdr:nvCxnSpPr>
      <xdr:spPr>
        <a:xfrm flipV="1">
          <a:off x="3987800" y="130067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76</xdr:row>
      <xdr:rowOff>20320</xdr:rowOff>
    </xdr:to>
    <xdr:cxnSp macro="">
      <xdr:nvCxnSpPr>
        <xdr:cNvPr id="374" name="直線コネクタ 373"/>
        <xdr:cNvCxnSpPr/>
      </xdr:nvCxnSpPr>
      <xdr:spPr>
        <a:xfrm flipV="1">
          <a:off x="3098800" y="13016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26036</xdr:rowOff>
    </xdr:to>
    <xdr:cxnSp macro="">
      <xdr:nvCxnSpPr>
        <xdr:cNvPr id="377" name="直線コネクタ 376"/>
        <xdr:cNvCxnSpPr/>
      </xdr:nvCxnSpPr>
      <xdr:spPr>
        <a:xfrm flipV="1">
          <a:off x="2209800" y="13050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26036</xdr:rowOff>
    </xdr:from>
    <xdr:to>
      <xdr:col>3</xdr:col>
      <xdr:colOff>142875</xdr:colOff>
      <xdr:row>76</xdr:row>
      <xdr:rowOff>37464</xdr:rowOff>
    </xdr:to>
    <xdr:cxnSp macro="">
      <xdr:nvCxnSpPr>
        <xdr:cNvPr id="380" name="直線コネクタ 379"/>
        <xdr:cNvCxnSpPr/>
      </xdr:nvCxnSpPr>
      <xdr:spPr>
        <a:xfrm flipV="1">
          <a:off x="1320800" y="130562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97155</xdr:rowOff>
    </xdr:from>
    <xdr:to>
      <xdr:col>7</xdr:col>
      <xdr:colOff>66675</xdr:colOff>
      <xdr:row>76</xdr:row>
      <xdr:rowOff>27305</xdr:rowOff>
    </xdr:to>
    <xdr:sp macro="" textlink="">
      <xdr:nvSpPr>
        <xdr:cNvPr id="390" name="円/楕円 389"/>
        <xdr:cNvSpPr/>
      </xdr:nvSpPr>
      <xdr:spPr>
        <a:xfrm>
          <a:off x="47752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69232</xdr:rowOff>
    </xdr:from>
    <xdr:ext cx="762000" cy="259045"/>
    <xdr:sp macro="" textlink="">
      <xdr:nvSpPr>
        <xdr:cNvPr id="391" name="公債費該当値テキスト"/>
        <xdr:cNvSpPr txBox="1"/>
      </xdr:nvSpPr>
      <xdr:spPr>
        <a:xfrm>
          <a:off x="49149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106680</xdr:rowOff>
    </xdr:from>
    <xdr:to>
      <xdr:col>5</xdr:col>
      <xdr:colOff>600075</xdr:colOff>
      <xdr:row>76</xdr:row>
      <xdr:rowOff>36830</xdr:rowOff>
    </xdr:to>
    <xdr:sp macro="" textlink="">
      <xdr:nvSpPr>
        <xdr:cNvPr id="392" name="円/楕円 391"/>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21607</xdr:rowOff>
    </xdr:from>
    <xdr:ext cx="736600" cy="259045"/>
    <xdr:sp macro="" textlink="">
      <xdr:nvSpPr>
        <xdr:cNvPr id="393" name="テキスト ボックス 392"/>
        <xdr:cNvSpPr txBox="1"/>
      </xdr:nvSpPr>
      <xdr:spPr>
        <a:xfrm>
          <a:off x="3606800" y="1305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94" name="円/楕円 393"/>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55897</xdr:rowOff>
    </xdr:from>
    <xdr:ext cx="762000" cy="259045"/>
    <xdr:sp macro="" textlink="">
      <xdr:nvSpPr>
        <xdr:cNvPr id="395" name="テキスト ボックス 394"/>
        <xdr:cNvSpPr txBox="1"/>
      </xdr:nvSpPr>
      <xdr:spPr>
        <a:xfrm>
          <a:off x="2717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146686</xdr:rowOff>
    </xdr:from>
    <xdr:to>
      <xdr:col>3</xdr:col>
      <xdr:colOff>193675</xdr:colOff>
      <xdr:row>76</xdr:row>
      <xdr:rowOff>76836</xdr:rowOff>
    </xdr:to>
    <xdr:sp macro="" textlink="">
      <xdr:nvSpPr>
        <xdr:cNvPr id="396" name="円/楕円 395"/>
        <xdr:cNvSpPr/>
      </xdr:nvSpPr>
      <xdr:spPr>
        <a:xfrm>
          <a:off x="2159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61613</xdr:rowOff>
    </xdr:from>
    <xdr:ext cx="762000" cy="259045"/>
    <xdr:sp macro="" textlink="">
      <xdr:nvSpPr>
        <xdr:cNvPr id="397" name="テキスト ボックス 396"/>
        <xdr:cNvSpPr txBox="1"/>
      </xdr:nvSpPr>
      <xdr:spPr>
        <a:xfrm>
          <a:off x="1828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158114</xdr:rowOff>
    </xdr:from>
    <xdr:to>
      <xdr:col>1</xdr:col>
      <xdr:colOff>676275</xdr:colOff>
      <xdr:row>76</xdr:row>
      <xdr:rowOff>88264</xdr:rowOff>
    </xdr:to>
    <xdr:sp macro="" textlink="">
      <xdr:nvSpPr>
        <xdr:cNvPr id="398" name="円/楕円 397"/>
        <xdr:cNvSpPr/>
      </xdr:nvSpPr>
      <xdr:spPr>
        <a:xfrm>
          <a:off x="1270000" y="130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73041</xdr:rowOff>
    </xdr:from>
    <xdr:ext cx="762000" cy="259045"/>
    <xdr:sp macro="" textlink="">
      <xdr:nvSpPr>
        <xdr:cNvPr id="399" name="テキスト ボックス 398"/>
        <xdr:cNvSpPr txBox="1"/>
      </xdr:nvSpPr>
      <xdr:spPr>
        <a:xfrm>
          <a:off x="939800" y="131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公債費以外については、</a:t>
          </a:r>
          <a:r>
            <a:rPr lang="ja-JP" altLang="en-US" sz="1100" b="0" i="0" baseline="0">
              <a:solidFill>
                <a:schemeClr val="dk1"/>
              </a:solidFill>
              <a:effectLst/>
              <a:latin typeface="+mn-lt"/>
              <a:ea typeface="+mn-ea"/>
              <a:cs typeface="+mn-cs"/>
            </a:rPr>
            <a:t>今年度は、平均値と同率になった。これまでは、若干、類似団体より良好な値であったが、昨年度より３ポイント増、類似団体平均で２．１ポイント増加した。経常一般財源の減少に伴い、</a:t>
          </a:r>
          <a:r>
            <a:rPr lang="ja-JP" altLang="ja-JP" sz="1100" b="0" i="0" baseline="0">
              <a:solidFill>
                <a:schemeClr val="dk1"/>
              </a:solidFill>
              <a:effectLst/>
              <a:latin typeface="+mn-lt"/>
              <a:ea typeface="+mn-ea"/>
              <a:cs typeface="+mn-cs"/>
            </a:rPr>
            <a:t>一部事務組合負担金や公営企業繰出金、公共交通維持への補助等、補助費等の高止まりや国民健康保険事業会計や介護保険事業会計、下水道事業会計など特別会計への繰出金が増加しているためである。今後も</a:t>
          </a:r>
          <a:r>
            <a:rPr lang="ja-JP" altLang="en-US" sz="1100" b="0" i="0" baseline="0">
              <a:solidFill>
                <a:schemeClr val="dk1"/>
              </a:solidFill>
              <a:effectLst/>
              <a:latin typeface="+mn-lt"/>
              <a:ea typeface="+mn-ea"/>
              <a:cs typeface="+mn-cs"/>
            </a:rPr>
            <a:t>財源の減る中、高止まり</a:t>
          </a:r>
          <a:r>
            <a:rPr lang="ja-JP" altLang="ja-JP" sz="1100" b="0" i="0" baseline="0">
              <a:solidFill>
                <a:schemeClr val="dk1"/>
              </a:solidFill>
              <a:effectLst/>
              <a:latin typeface="+mn-lt"/>
              <a:ea typeface="+mn-ea"/>
              <a:cs typeface="+mn-cs"/>
            </a:rPr>
            <a:t>が見込まれるが、適正な管理を維持するように努める。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127000</xdr:rowOff>
    </xdr:to>
    <xdr:cxnSp macro="">
      <xdr:nvCxnSpPr>
        <xdr:cNvPr id="432" name="直線コネクタ 431"/>
        <xdr:cNvCxnSpPr/>
      </xdr:nvCxnSpPr>
      <xdr:spPr>
        <a:xfrm>
          <a:off x="15671800" y="13214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20320</xdr:rowOff>
    </xdr:to>
    <xdr:cxnSp macro="">
      <xdr:nvCxnSpPr>
        <xdr:cNvPr id="435" name="直線コネクタ 434"/>
        <xdr:cNvCxnSpPr/>
      </xdr:nvCxnSpPr>
      <xdr:spPr>
        <a:xfrm flipV="1">
          <a:off x="14782800" y="13214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20320</xdr:rowOff>
    </xdr:to>
    <xdr:cxnSp macro="">
      <xdr:nvCxnSpPr>
        <xdr:cNvPr id="438" name="直線コネクタ 437"/>
        <xdr:cNvCxnSpPr/>
      </xdr:nvCxnSpPr>
      <xdr:spPr>
        <a:xfrm>
          <a:off x="13893800" y="131000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134620</xdr:rowOff>
    </xdr:to>
    <xdr:cxnSp macro="">
      <xdr:nvCxnSpPr>
        <xdr:cNvPr id="441" name="直線コネクタ 440"/>
        <xdr:cNvCxnSpPr/>
      </xdr:nvCxnSpPr>
      <xdr:spPr>
        <a:xfrm flipV="1">
          <a:off x="13004800" y="13100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51" name="円/楕円 450"/>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48277</xdr:rowOff>
    </xdr:from>
    <xdr:ext cx="762000" cy="259045"/>
    <xdr:sp macro="" textlink="">
      <xdr:nvSpPr>
        <xdr:cNvPr id="452"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53" name="円/楕円 45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54" name="テキスト ボックス 453"/>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55" name="円/楕円 454"/>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56" name="テキスト ボックス 455"/>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57" name="円/楕円 456"/>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58" name="テキスト ボックス 457"/>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59" name="円/楕円 458"/>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60" name="テキスト ボックス 459"/>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奈良県宇陀市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98641</xdr:rowOff>
    </xdr:from>
    <xdr:to>
      <xdr:col>4</xdr:col>
      <xdr:colOff>1117600</xdr:colOff>
      <xdr:row>14</xdr:row>
      <xdr:rowOff>119532</xdr:rowOff>
    </xdr:to>
    <xdr:cxnSp macro="">
      <xdr:nvCxnSpPr>
        <xdr:cNvPr id="50" name="直線コネクタ 49"/>
        <xdr:cNvCxnSpPr/>
      </xdr:nvCxnSpPr>
      <xdr:spPr bwMode="auto">
        <a:xfrm>
          <a:off x="5003800" y="2546566"/>
          <a:ext cx="647700" cy="2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98641</xdr:rowOff>
    </xdr:from>
    <xdr:to>
      <xdr:col>4</xdr:col>
      <xdr:colOff>469900</xdr:colOff>
      <xdr:row>14</xdr:row>
      <xdr:rowOff>111912</xdr:rowOff>
    </xdr:to>
    <xdr:cxnSp macro="">
      <xdr:nvCxnSpPr>
        <xdr:cNvPr id="53" name="直線コネクタ 52"/>
        <xdr:cNvCxnSpPr/>
      </xdr:nvCxnSpPr>
      <xdr:spPr bwMode="auto">
        <a:xfrm flipV="1">
          <a:off x="4305300" y="2546566"/>
          <a:ext cx="698500" cy="1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111912</xdr:rowOff>
    </xdr:from>
    <xdr:to>
      <xdr:col>3</xdr:col>
      <xdr:colOff>904875</xdr:colOff>
      <xdr:row>14</xdr:row>
      <xdr:rowOff>163906</xdr:rowOff>
    </xdr:to>
    <xdr:cxnSp macro="">
      <xdr:nvCxnSpPr>
        <xdr:cNvPr id="56" name="直線コネクタ 55"/>
        <xdr:cNvCxnSpPr/>
      </xdr:nvCxnSpPr>
      <xdr:spPr bwMode="auto">
        <a:xfrm flipV="1">
          <a:off x="3606800" y="2559837"/>
          <a:ext cx="698500" cy="5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80518</xdr:rowOff>
    </xdr:from>
    <xdr:to>
      <xdr:col>3</xdr:col>
      <xdr:colOff>206375</xdr:colOff>
      <xdr:row>14</xdr:row>
      <xdr:rowOff>163906</xdr:rowOff>
    </xdr:to>
    <xdr:cxnSp macro="">
      <xdr:nvCxnSpPr>
        <xdr:cNvPr id="59" name="直線コネクタ 58"/>
        <xdr:cNvCxnSpPr/>
      </xdr:nvCxnSpPr>
      <xdr:spPr bwMode="auto">
        <a:xfrm>
          <a:off x="2908300" y="2528443"/>
          <a:ext cx="698500" cy="8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68732</xdr:rowOff>
    </xdr:from>
    <xdr:to>
      <xdr:col>5</xdr:col>
      <xdr:colOff>34925</xdr:colOff>
      <xdr:row>14</xdr:row>
      <xdr:rowOff>170332</xdr:rowOff>
    </xdr:to>
    <xdr:sp macro="" textlink="">
      <xdr:nvSpPr>
        <xdr:cNvPr id="69" name="円/楕円 68"/>
        <xdr:cNvSpPr/>
      </xdr:nvSpPr>
      <xdr:spPr bwMode="auto">
        <a:xfrm>
          <a:off x="5600700" y="251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85259</xdr:rowOff>
    </xdr:from>
    <xdr:ext cx="762000" cy="259045"/>
    <xdr:sp macro="" textlink="">
      <xdr:nvSpPr>
        <xdr:cNvPr id="70" name="人口1人当たり決算額の推移該当値テキスト130"/>
        <xdr:cNvSpPr txBox="1"/>
      </xdr:nvSpPr>
      <xdr:spPr>
        <a:xfrm>
          <a:off x="5740400" y="236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137,838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47841</xdr:rowOff>
    </xdr:from>
    <xdr:to>
      <xdr:col>4</xdr:col>
      <xdr:colOff>520700</xdr:colOff>
      <xdr:row>14</xdr:row>
      <xdr:rowOff>149441</xdr:rowOff>
    </xdr:to>
    <xdr:sp macro="" textlink="">
      <xdr:nvSpPr>
        <xdr:cNvPr id="71" name="円/楕円 70"/>
        <xdr:cNvSpPr/>
      </xdr:nvSpPr>
      <xdr:spPr bwMode="auto">
        <a:xfrm>
          <a:off x="4953000" y="249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159618</xdr:rowOff>
    </xdr:from>
    <xdr:ext cx="736600" cy="259045"/>
    <xdr:sp macro="" textlink="">
      <xdr:nvSpPr>
        <xdr:cNvPr id="72" name="テキスト ボックス 71"/>
        <xdr:cNvSpPr txBox="1"/>
      </xdr:nvSpPr>
      <xdr:spPr>
        <a:xfrm>
          <a:off x="4622800" y="226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139,483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61112</xdr:rowOff>
    </xdr:from>
    <xdr:to>
      <xdr:col>3</xdr:col>
      <xdr:colOff>955675</xdr:colOff>
      <xdr:row>14</xdr:row>
      <xdr:rowOff>162712</xdr:rowOff>
    </xdr:to>
    <xdr:sp macro="" textlink="">
      <xdr:nvSpPr>
        <xdr:cNvPr id="73" name="円/楕円 72"/>
        <xdr:cNvSpPr/>
      </xdr:nvSpPr>
      <xdr:spPr bwMode="auto">
        <a:xfrm>
          <a:off x="4254500" y="250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1439</xdr:rowOff>
    </xdr:from>
    <xdr:ext cx="762000" cy="259045"/>
    <xdr:sp macro="" textlink="">
      <xdr:nvSpPr>
        <xdr:cNvPr id="74" name="テキスト ボックス 73"/>
        <xdr:cNvSpPr txBox="1"/>
      </xdr:nvSpPr>
      <xdr:spPr>
        <a:xfrm>
          <a:off x="3924300" y="227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138,438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113106</xdr:rowOff>
    </xdr:from>
    <xdr:to>
      <xdr:col>3</xdr:col>
      <xdr:colOff>257175</xdr:colOff>
      <xdr:row>15</xdr:row>
      <xdr:rowOff>43256</xdr:rowOff>
    </xdr:to>
    <xdr:sp macro="" textlink="">
      <xdr:nvSpPr>
        <xdr:cNvPr id="75" name="円/楕円 74"/>
        <xdr:cNvSpPr/>
      </xdr:nvSpPr>
      <xdr:spPr bwMode="auto">
        <a:xfrm>
          <a:off x="3556000" y="256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53433</xdr:rowOff>
    </xdr:from>
    <xdr:ext cx="762000" cy="259045"/>
    <xdr:sp macro="" textlink="">
      <xdr:nvSpPr>
        <xdr:cNvPr id="76" name="テキスト ボックス 75"/>
        <xdr:cNvSpPr txBox="1"/>
      </xdr:nvSpPr>
      <xdr:spPr>
        <a:xfrm>
          <a:off x="3225800" y="232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134,344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29718</xdr:rowOff>
    </xdr:from>
    <xdr:to>
      <xdr:col>2</xdr:col>
      <xdr:colOff>692150</xdr:colOff>
      <xdr:row>14</xdr:row>
      <xdr:rowOff>131318</xdr:rowOff>
    </xdr:to>
    <xdr:sp macro="" textlink="">
      <xdr:nvSpPr>
        <xdr:cNvPr id="77" name="円/楕円 76"/>
        <xdr:cNvSpPr/>
      </xdr:nvSpPr>
      <xdr:spPr bwMode="auto">
        <a:xfrm>
          <a:off x="2857500" y="247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141495</xdr:rowOff>
    </xdr:from>
    <xdr:ext cx="762000" cy="259045"/>
    <xdr:sp macro="" textlink="">
      <xdr:nvSpPr>
        <xdr:cNvPr id="78" name="テキスト ボックス 77"/>
        <xdr:cNvSpPr txBox="1"/>
      </xdr:nvSpPr>
      <xdr:spPr>
        <a:xfrm>
          <a:off x="2527300" y="22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259676</xdr:rowOff>
    </xdr:from>
    <xdr:to>
      <xdr:col>4</xdr:col>
      <xdr:colOff>1117600</xdr:colOff>
      <xdr:row>37</xdr:row>
      <xdr:rowOff>263871</xdr:rowOff>
    </xdr:to>
    <xdr:cxnSp macro="">
      <xdr:nvCxnSpPr>
        <xdr:cNvPr id="112" name="直線コネクタ 111"/>
        <xdr:cNvCxnSpPr/>
      </xdr:nvCxnSpPr>
      <xdr:spPr bwMode="auto">
        <a:xfrm>
          <a:off x="5003800" y="7384376"/>
          <a:ext cx="647700" cy="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249583</xdr:rowOff>
    </xdr:from>
    <xdr:to>
      <xdr:col>4</xdr:col>
      <xdr:colOff>469900</xdr:colOff>
      <xdr:row>37</xdr:row>
      <xdr:rowOff>259676</xdr:rowOff>
    </xdr:to>
    <xdr:cxnSp macro="">
      <xdr:nvCxnSpPr>
        <xdr:cNvPr id="115" name="直線コネクタ 114"/>
        <xdr:cNvCxnSpPr/>
      </xdr:nvCxnSpPr>
      <xdr:spPr bwMode="auto">
        <a:xfrm>
          <a:off x="4305300" y="7374283"/>
          <a:ext cx="698500" cy="10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228582</xdr:rowOff>
    </xdr:from>
    <xdr:to>
      <xdr:col>3</xdr:col>
      <xdr:colOff>904875</xdr:colOff>
      <xdr:row>37</xdr:row>
      <xdr:rowOff>249583</xdr:rowOff>
    </xdr:to>
    <xdr:cxnSp macro="">
      <xdr:nvCxnSpPr>
        <xdr:cNvPr id="118" name="直線コネクタ 117"/>
        <xdr:cNvCxnSpPr/>
      </xdr:nvCxnSpPr>
      <xdr:spPr bwMode="auto">
        <a:xfrm>
          <a:off x="3606800" y="7353282"/>
          <a:ext cx="698500" cy="2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228582</xdr:rowOff>
    </xdr:from>
    <xdr:to>
      <xdr:col>3</xdr:col>
      <xdr:colOff>206375</xdr:colOff>
      <xdr:row>37</xdr:row>
      <xdr:rowOff>230506</xdr:rowOff>
    </xdr:to>
    <xdr:cxnSp macro="">
      <xdr:nvCxnSpPr>
        <xdr:cNvPr id="121" name="直線コネクタ 120"/>
        <xdr:cNvCxnSpPr/>
      </xdr:nvCxnSpPr>
      <xdr:spPr bwMode="auto">
        <a:xfrm flipV="1">
          <a:off x="2908300" y="7353282"/>
          <a:ext cx="698500" cy="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213071</xdr:rowOff>
    </xdr:from>
    <xdr:to>
      <xdr:col>5</xdr:col>
      <xdr:colOff>34925</xdr:colOff>
      <xdr:row>37</xdr:row>
      <xdr:rowOff>314671</xdr:rowOff>
    </xdr:to>
    <xdr:sp macro="" textlink="">
      <xdr:nvSpPr>
        <xdr:cNvPr id="131" name="円/楕円 130"/>
        <xdr:cNvSpPr/>
      </xdr:nvSpPr>
      <xdr:spPr bwMode="auto">
        <a:xfrm>
          <a:off x="5600700" y="733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58148</xdr:rowOff>
    </xdr:from>
    <xdr:ext cx="762000" cy="259045"/>
    <xdr:sp macro="" textlink="">
      <xdr:nvSpPr>
        <xdr:cNvPr id="132" name="人口1人当たり決算額の推移該当値テキスト445"/>
        <xdr:cNvSpPr txBox="1"/>
      </xdr:nvSpPr>
      <xdr:spPr>
        <a:xfrm>
          <a:off x="5740400" y="718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208876</xdr:rowOff>
    </xdr:from>
    <xdr:to>
      <xdr:col>4</xdr:col>
      <xdr:colOff>520700</xdr:colOff>
      <xdr:row>37</xdr:row>
      <xdr:rowOff>310476</xdr:rowOff>
    </xdr:to>
    <xdr:sp macro="" textlink="">
      <xdr:nvSpPr>
        <xdr:cNvPr id="133" name="円/楕円 132"/>
        <xdr:cNvSpPr/>
      </xdr:nvSpPr>
      <xdr:spPr bwMode="auto">
        <a:xfrm>
          <a:off x="4953000" y="7333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149203</xdr:rowOff>
    </xdr:from>
    <xdr:ext cx="736600" cy="259045"/>
    <xdr:sp macro="" textlink="">
      <xdr:nvSpPr>
        <xdr:cNvPr id="134" name="テキスト ボックス 133"/>
        <xdr:cNvSpPr txBox="1"/>
      </xdr:nvSpPr>
      <xdr:spPr>
        <a:xfrm>
          <a:off x="4622800" y="710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45,177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198783</xdr:rowOff>
    </xdr:from>
    <xdr:to>
      <xdr:col>3</xdr:col>
      <xdr:colOff>955675</xdr:colOff>
      <xdr:row>37</xdr:row>
      <xdr:rowOff>300383</xdr:rowOff>
    </xdr:to>
    <xdr:sp macro="" textlink="">
      <xdr:nvSpPr>
        <xdr:cNvPr id="135" name="円/楕円 134"/>
        <xdr:cNvSpPr/>
      </xdr:nvSpPr>
      <xdr:spPr bwMode="auto">
        <a:xfrm>
          <a:off x="4254500" y="732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139110</xdr:rowOff>
    </xdr:from>
    <xdr:ext cx="762000" cy="259045"/>
    <xdr:sp macro="" textlink="">
      <xdr:nvSpPr>
        <xdr:cNvPr id="136" name="テキスト ボックス 135"/>
        <xdr:cNvSpPr txBox="1"/>
      </xdr:nvSpPr>
      <xdr:spPr>
        <a:xfrm>
          <a:off x="3924300" y="709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47,826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177782</xdr:rowOff>
    </xdr:from>
    <xdr:to>
      <xdr:col>3</xdr:col>
      <xdr:colOff>257175</xdr:colOff>
      <xdr:row>37</xdr:row>
      <xdr:rowOff>279382</xdr:rowOff>
    </xdr:to>
    <xdr:sp macro="" textlink="">
      <xdr:nvSpPr>
        <xdr:cNvPr id="137" name="円/楕円 136"/>
        <xdr:cNvSpPr/>
      </xdr:nvSpPr>
      <xdr:spPr bwMode="auto">
        <a:xfrm>
          <a:off x="3556000" y="730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118109</xdr:rowOff>
    </xdr:from>
    <xdr:ext cx="762000" cy="259045"/>
    <xdr:sp macro="" textlink="">
      <xdr:nvSpPr>
        <xdr:cNvPr id="138" name="テキスト ボックス 137"/>
        <xdr:cNvSpPr txBox="1"/>
      </xdr:nvSpPr>
      <xdr:spPr>
        <a:xfrm>
          <a:off x="3225800" y="707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179706</xdr:rowOff>
    </xdr:from>
    <xdr:to>
      <xdr:col>2</xdr:col>
      <xdr:colOff>692150</xdr:colOff>
      <xdr:row>37</xdr:row>
      <xdr:rowOff>281306</xdr:rowOff>
    </xdr:to>
    <xdr:sp macro="" textlink="">
      <xdr:nvSpPr>
        <xdr:cNvPr id="139" name="円/楕円 138"/>
        <xdr:cNvSpPr/>
      </xdr:nvSpPr>
      <xdr:spPr bwMode="auto">
        <a:xfrm>
          <a:off x="2857500" y="7304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120033</xdr:rowOff>
    </xdr:from>
    <xdr:ext cx="762000" cy="259045"/>
    <xdr:sp macro="" textlink="">
      <xdr:nvSpPr>
        <xdr:cNvPr id="140" name="テキスト ボックス 139"/>
        <xdr:cNvSpPr txBox="1"/>
      </xdr:nvSpPr>
      <xdr:spPr>
        <a:xfrm>
          <a:off x="2527300" y="707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44602</xdr:rowOff>
    </xdr:from>
    <xdr:to>
      <xdr:col>6</xdr:col>
      <xdr:colOff>511175</xdr:colOff>
      <xdr:row>33</xdr:row>
      <xdr:rowOff>59677</xdr:rowOff>
    </xdr:to>
    <xdr:cxnSp macro="">
      <xdr:nvCxnSpPr>
        <xdr:cNvPr id="61" name="直線コネクタ 60"/>
        <xdr:cNvCxnSpPr/>
      </xdr:nvCxnSpPr>
      <xdr:spPr>
        <a:xfrm>
          <a:off x="3797300" y="5702452"/>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44602</xdr:rowOff>
    </xdr:from>
    <xdr:to>
      <xdr:col>5</xdr:col>
      <xdr:colOff>358775</xdr:colOff>
      <xdr:row>33</xdr:row>
      <xdr:rowOff>62827</xdr:rowOff>
    </xdr:to>
    <xdr:cxnSp macro="">
      <xdr:nvCxnSpPr>
        <xdr:cNvPr id="64" name="直線コネクタ 63"/>
        <xdr:cNvCxnSpPr/>
      </xdr:nvCxnSpPr>
      <xdr:spPr>
        <a:xfrm flipV="1">
          <a:off x="2908300" y="570245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60681</xdr:rowOff>
    </xdr:from>
    <xdr:to>
      <xdr:col>4</xdr:col>
      <xdr:colOff>155575</xdr:colOff>
      <xdr:row>33</xdr:row>
      <xdr:rowOff>62827</xdr:rowOff>
    </xdr:to>
    <xdr:cxnSp macro="">
      <xdr:nvCxnSpPr>
        <xdr:cNvPr id="67" name="直線コネクタ 66"/>
        <xdr:cNvCxnSpPr/>
      </xdr:nvCxnSpPr>
      <xdr:spPr>
        <a:xfrm>
          <a:off x="2019300" y="5718531"/>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2768</xdr:rowOff>
    </xdr:from>
    <xdr:to>
      <xdr:col>2</xdr:col>
      <xdr:colOff>638175</xdr:colOff>
      <xdr:row>33</xdr:row>
      <xdr:rowOff>60681</xdr:rowOff>
    </xdr:to>
    <xdr:cxnSp macro="">
      <xdr:nvCxnSpPr>
        <xdr:cNvPr id="70" name="直線コネクタ 69"/>
        <xdr:cNvCxnSpPr/>
      </xdr:nvCxnSpPr>
      <xdr:spPr>
        <a:xfrm>
          <a:off x="1130300" y="566061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8877</xdr:rowOff>
    </xdr:from>
    <xdr:to>
      <xdr:col>6</xdr:col>
      <xdr:colOff>561975</xdr:colOff>
      <xdr:row>33</xdr:row>
      <xdr:rowOff>110477</xdr:rowOff>
    </xdr:to>
    <xdr:sp macro="" textlink="">
      <xdr:nvSpPr>
        <xdr:cNvPr id="80" name="円/楕円 79"/>
        <xdr:cNvSpPr/>
      </xdr:nvSpPr>
      <xdr:spPr>
        <a:xfrm>
          <a:off x="4584700" y="56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31754</xdr:rowOff>
    </xdr:from>
    <xdr:ext cx="599010" cy="259045"/>
    <xdr:sp macro="" textlink="">
      <xdr:nvSpPr>
        <xdr:cNvPr id="81" name="人件費該当値テキスト"/>
        <xdr:cNvSpPr txBox="1"/>
      </xdr:nvSpPr>
      <xdr:spPr>
        <a:xfrm>
          <a:off x="4686300" y="551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109,801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165252</xdr:rowOff>
    </xdr:from>
    <xdr:to>
      <xdr:col>5</xdr:col>
      <xdr:colOff>409575</xdr:colOff>
      <xdr:row>33</xdr:row>
      <xdr:rowOff>95402</xdr:rowOff>
    </xdr:to>
    <xdr:sp macro="" textlink="">
      <xdr:nvSpPr>
        <xdr:cNvPr id="82" name="円/楕円 81"/>
        <xdr:cNvSpPr/>
      </xdr:nvSpPr>
      <xdr:spPr>
        <a:xfrm>
          <a:off x="3746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111929</xdr:rowOff>
    </xdr:from>
    <xdr:ext cx="599010" cy="259045"/>
    <xdr:sp macro="" textlink="">
      <xdr:nvSpPr>
        <xdr:cNvPr id="83" name="テキスト ボックス 82"/>
        <xdr:cNvSpPr txBox="1"/>
      </xdr:nvSpPr>
      <xdr:spPr>
        <a:xfrm>
          <a:off x="3497794" y="542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12027</xdr:rowOff>
    </xdr:from>
    <xdr:to>
      <xdr:col>4</xdr:col>
      <xdr:colOff>206375</xdr:colOff>
      <xdr:row>33</xdr:row>
      <xdr:rowOff>113627</xdr:rowOff>
    </xdr:to>
    <xdr:sp macro="" textlink="">
      <xdr:nvSpPr>
        <xdr:cNvPr id="84" name="円/楕円 83"/>
        <xdr:cNvSpPr/>
      </xdr:nvSpPr>
      <xdr:spPr>
        <a:xfrm>
          <a:off x="2857500" y="56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130154</xdr:rowOff>
    </xdr:from>
    <xdr:ext cx="599010" cy="259045"/>
    <xdr:sp macro="" textlink="">
      <xdr:nvSpPr>
        <xdr:cNvPr id="85" name="テキスト ボックス 84"/>
        <xdr:cNvSpPr txBox="1"/>
      </xdr:nvSpPr>
      <xdr:spPr>
        <a:xfrm>
          <a:off x="2608794" y="544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9881</xdr:rowOff>
    </xdr:from>
    <xdr:to>
      <xdr:col>3</xdr:col>
      <xdr:colOff>3175</xdr:colOff>
      <xdr:row>33</xdr:row>
      <xdr:rowOff>111481</xdr:rowOff>
    </xdr:to>
    <xdr:sp macro="" textlink="">
      <xdr:nvSpPr>
        <xdr:cNvPr id="86" name="円/楕円 85"/>
        <xdr:cNvSpPr/>
      </xdr:nvSpPr>
      <xdr:spPr>
        <a:xfrm>
          <a:off x="1968500" y="56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128008</xdr:rowOff>
    </xdr:from>
    <xdr:ext cx="599010" cy="259045"/>
    <xdr:sp macro="" textlink="">
      <xdr:nvSpPr>
        <xdr:cNvPr id="87" name="テキスト ボックス 86"/>
        <xdr:cNvSpPr txBox="1"/>
      </xdr:nvSpPr>
      <xdr:spPr>
        <a:xfrm>
          <a:off x="1719794" y="54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109,722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123418</xdr:rowOff>
    </xdr:from>
    <xdr:to>
      <xdr:col>1</xdr:col>
      <xdr:colOff>485775</xdr:colOff>
      <xdr:row>33</xdr:row>
      <xdr:rowOff>53568</xdr:rowOff>
    </xdr:to>
    <xdr:sp macro="" textlink="">
      <xdr:nvSpPr>
        <xdr:cNvPr id="88" name="円/楕円 87"/>
        <xdr:cNvSpPr/>
      </xdr:nvSpPr>
      <xdr:spPr>
        <a:xfrm>
          <a:off x="1079500" y="5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70095</xdr:rowOff>
    </xdr:from>
    <xdr:ext cx="599010" cy="259045"/>
    <xdr:sp macro="" textlink="">
      <xdr:nvSpPr>
        <xdr:cNvPr id="89" name="テキスト ボックス 88"/>
        <xdr:cNvSpPr txBox="1"/>
      </xdr:nvSpPr>
      <xdr:spPr>
        <a:xfrm>
          <a:off x="830794" y="538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6477</xdr:rowOff>
    </xdr:from>
    <xdr:to>
      <xdr:col>6</xdr:col>
      <xdr:colOff>511175</xdr:colOff>
      <xdr:row>56</xdr:row>
      <xdr:rowOff>16701</xdr:rowOff>
    </xdr:to>
    <xdr:cxnSp macro="">
      <xdr:nvCxnSpPr>
        <xdr:cNvPr id="119" name="直線コネクタ 118"/>
        <xdr:cNvCxnSpPr/>
      </xdr:nvCxnSpPr>
      <xdr:spPr>
        <a:xfrm flipV="1">
          <a:off x="3797300" y="9607677"/>
          <a:ext cx="8382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16701</xdr:rowOff>
    </xdr:from>
    <xdr:to>
      <xdr:col>5</xdr:col>
      <xdr:colOff>358775</xdr:colOff>
      <xdr:row>56</xdr:row>
      <xdr:rowOff>118249</xdr:rowOff>
    </xdr:to>
    <xdr:cxnSp macro="">
      <xdr:nvCxnSpPr>
        <xdr:cNvPr id="122" name="直線コネクタ 121"/>
        <xdr:cNvCxnSpPr/>
      </xdr:nvCxnSpPr>
      <xdr:spPr>
        <a:xfrm flipV="1">
          <a:off x="2908300" y="9617901"/>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118249</xdr:rowOff>
    </xdr:from>
    <xdr:to>
      <xdr:col>4</xdr:col>
      <xdr:colOff>155575</xdr:colOff>
      <xdr:row>56</xdr:row>
      <xdr:rowOff>170244</xdr:rowOff>
    </xdr:to>
    <xdr:cxnSp macro="">
      <xdr:nvCxnSpPr>
        <xdr:cNvPr id="125" name="直線コネクタ 124"/>
        <xdr:cNvCxnSpPr/>
      </xdr:nvCxnSpPr>
      <xdr:spPr>
        <a:xfrm flipV="1">
          <a:off x="2019300" y="9719449"/>
          <a:ext cx="8890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170244</xdr:rowOff>
    </xdr:from>
    <xdr:to>
      <xdr:col>2</xdr:col>
      <xdr:colOff>638175</xdr:colOff>
      <xdr:row>57</xdr:row>
      <xdr:rowOff>34239</xdr:rowOff>
    </xdr:to>
    <xdr:cxnSp macro="">
      <xdr:nvCxnSpPr>
        <xdr:cNvPr id="128" name="直線コネクタ 127"/>
        <xdr:cNvCxnSpPr/>
      </xdr:nvCxnSpPr>
      <xdr:spPr>
        <a:xfrm flipV="1">
          <a:off x="1130300" y="9771444"/>
          <a:ext cx="889000" cy="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127127</xdr:rowOff>
    </xdr:from>
    <xdr:to>
      <xdr:col>6</xdr:col>
      <xdr:colOff>561975</xdr:colOff>
      <xdr:row>56</xdr:row>
      <xdr:rowOff>57277</xdr:rowOff>
    </xdr:to>
    <xdr:sp macro="" textlink="">
      <xdr:nvSpPr>
        <xdr:cNvPr id="138" name="円/楕円 137"/>
        <xdr:cNvSpPr/>
      </xdr:nvSpPr>
      <xdr:spPr>
        <a:xfrm>
          <a:off x="4584700" y="95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105554</xdr:rowOff>
    </xdr:from>
    <xdr:ext cx="534377" cy="259045"/>
    <xdr:sp macro="" textlink="">
      <xdr:nvSpPr>
        <xdr:cNvPr id="139" name="物件費該当値テキスト"/>
        <xdr:cNvSpPr txBox="1"/>
      </xdr:nvSpPr>
      <xdr:spPr>
        <a:xfrm>
          <a:off x="4686300" y="95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73,490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137351</xdr:rowOff>
    </xdr:from>
    <xdr:to>
      <xdr:col>5</xdr:col>
      <xdr:colOff>409575</xdr:colOff>
      <xdr:row>56</xdr:row>
      <xdr:rowOff>67501</xdr:rowOff>
    </xdr:to>
    <xdr:sp macro="" textlink="">
      <xdr:nvSpPr>
        <xdr:cNvPr id="140" name="円/楕円 139"/>
        <xdr:cNvSpPr/>
      </xdr:nvSpPr>
      <xdr:spPr>
        <a:xfrm>
          <a:off x="3746500" y="95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84028</xdr:rowOff>
    </xdr:from>
    <xdr:ext cx="534377" cy="259045"/>
    <xdr:sp macro="" textlink="">
      <xdr:nvSpPr>
        <xdr:cNvPr id="141" name="テキスト ボックス 140"/>
        <xdr:cNvSpPr txBox="1"/>
      </xdr:nvSpPr>
      <xdr:spPr>
        <a:xfrm>
          <a:off x="3530111" y="93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67449</xdr:rowOff>
    </xdr:from>
    <xdr:to>
      <xdr:col>4</xdr:col>
      <xdr:colOff>206375</xdr:colOff>
      <xdr:row>56</xdr:row>
      <xdr:rowOff>169049</xdr:rowOff>
    </xdr:to>
    <xdr:sp macro="" textlink="">
      <xdr:nvSpPr>
        <xdr:cNvPr id="142" name="円/楕円 141"/>
        <xdr:cNvSpPr/>
      </xdr:nvSpPr>
      <xdr:spPr>
        <a:xfrm>
          <a:off x="2857500" y="96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160176</xdr:rowOff>
    </xdr:from>
    <xdr:ext cx="534377" cy="259045"/>
    <xdr:sp macro="" textlink="">
      <xdr:nvSpPr>
        <xdr:cNvPr id="143" name="テキスト ボックス 142"/>
        <xdr:cNvSpPr txBox="1"/>
      </xdr:nvSpPr>
      <xdr:spPr>
        <a:xfrm>
          <a:off x="2641111" y="97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119444</xdr:rowOff>
    </xdr:from>
    <xdr:to>
      <xdr:col>3</xdr:col>
      <xdr:colOff>3175</xdr:colOff>
      <xdr:row>57</xdr:row>
      <xdr:rowOff>49594</xdr:rowOff>
    </xdr:to>
    <xdr:sp macro="" textlink="">
      <xdr:nvSpPr>
        <xdr:cNvPr id="144" name="円/楕円 143"/>
        <xdr:cNvSpPr/>
      </xdr:nvSpPr>
      <xdr:spPr>
        <a:xfrm>
          <a:off x="1968500" y="97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40721</xdr:rowOff>
    </xdr:from>
    <xdr:ext cx="534377" cy="259045"/>
    <xdr:sp macro="" textlink="">
      <xdr:nvSpPr>
        <xdr:cNvPr id="145" name="テキスト ボックス 144"/>
        <xdr:cNvSpPr txBox="1"/>
      </xdr:nvSpPr>
      <xdr:spPr>
        <a:xfrm>
          <a:off x="1752111" y="98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154889</xdr:rowOff>
    </xdr:from>
    <xdr:to>
      <xdr:col>1</xdr:col>
      <xdr:colOff>485775</xdr:colOff>
      <xdr:row>57</xdr:row>
      <xdr:rowOff>85039</xdr:rowOff>
    </xdr:to>
    <xdr:sp macro="" textlink="">
      <xdr:nvSpPr>
        <xdr:cNvPr id="146" name="円/楕円 145"/>
        <xdr:cNvSpPr/>
      </xdr:nvSpPr>
      <xdr:spPr>
        <a:xfrm>
          <a:off x="1079500" y="97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76166</xdr:rowOff>
    </xdr:from>
    <xdr:ext cx="534377" cy="259045"/>
    <xdr:sp macro="" textlink="">
      <xdr:nvSpPr>
        <xdr:cNvPr id="147" name="テキスト ボックス 146"/>
        <xdr:cNvSpPr txBox="1"/>
      </xdr:nvSpPr>
      <xdr:spPr>
        <a:xfrm>
          <a:off x="863111" y="98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26608</xdr:rowOff>
    </xdr:from>
    <xdr:to>
      <xdr:col>6</xdr:col>
      <xdr:colOff>511175</xdr:colOff>
      <xdr:row>79</xdr:row>
      <xdr:rowOff>62204</xdr:rowOff>
    </xdr:to>
    <xdr:cxnSp macro="">
      <xdr:nvCxnSpPr>
        <xdr:cNvPr id="178" name="直線コネクタ 177"/>
        <xdr:cNvCxnSpPr/>
      </xdr:nvCxnSpPr>
      <xdr:spPr>
        <a:xfrm flipV="1">
          <a:off x="3797300" y="13571158"/>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62204</xdr:rowOff>
    </xdr:from>
    <xdr:to>
      <xdr:col>5</xdr:col>
      <xdr:colOff>358775</xdr:colOff>
      <xdr:row>79</xdr:row>
      <xdr:rowOff>72002</xdr:rowOff>
    </xdr:to>
    <xdr:cxnSp macro="">
      <xdr:nvCxnSpPr>
        <xdr:cNvPr id="181" name="直線コネクタ 180"/>
        <xdr:cNvCxnSpPr/>
      </xdr:nvCxnSpPr>
      <xdr:spPr>
        <a:xfrm flipV="1">
          <a:off x="2908300" y="1360675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72002</xdr:rowOff>
    </xdr:from>
    <xdr:to>
      <xdr:col>4</xdr:col>
      <xdr:colOff>155575</xdr:colOff>
      <xdr:row>79</xdr:row>
      <xdr:rowOff>77848</xdr:rowOff>
    </xdr:to>
    <xdr:cxnSp macro="">
      <xdr:nvCxnSpPr>
        <xdr:cNvPr id="184" name="直線コネクタ 183"/>
        <xdr:cNvCxnSpPr/>
      </xdr:nvCxnSpPr>
      <xdr:spPr>
        <a:xfrm flipV="1">
          <a:off x="2019300" y="13616552"/>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77848</xdr:rowOff>
    </xdr:from>
    <xdr:to>
      <xdr:col>2</xdr:col>
      <xdr:colOff>638175</xdr:colOff>
      <xdr:row>79</xdr:row>
      <xdr:rowOff>81832</xdr:rowOff>
    </xdr:to>
    <xdr:cxnSp macro="">
      <xdr:nvCxnSpPr>
        <xdr:cNvPr id="187" name="直線コネクタ 186"/>
        <xdr:cNvCxnSpPr/>
      </xdr:nvCxnSpPr>
      <xdr:spPr>
        <a:xfrm flipV="1">
          <a:off x="1130300" y="13622398"/>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147258</xdr:rowOff>
    </xdr:from>
    <xdr:to>
      <xdr:col>6</xdr:col>
      <xdr:colOff>561975</xdr:colOff>
      <xdr:row>79</xdr:row>
      <xdr:rowOff>77408</xdr:rowOff>
    </xdr:to>
    <xdr:sp macro="" textlink="">
      <xdr:nvSpPr>
        <xdr:cNvPr id="197" name="円/楕円 196"/>
        <xdr:cNvSpPr/>
      </xdr:nvSpPr>
      <xdr:spPr>
        <a:xfrm>
          <a:off x="4584700" y="135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62185</xdr:rowOff>
    </xdr:from>
    <xdr:ext cx="469744" cy="259045"/>
    <xdr:sp macro="" textlink="">
      <xdr:nvSpPr>
        <xdr:cNvPr id="198" name="維持補修費該当値テキスト"/>
        <xdr:cNvSpPr txBox="1"/>
      </xdr:nvSpPr>
      <xdr:spPr>
        <a:xfrm>
          <a:off x="4686300" y="134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11404</xdr:rowOff>
    </xdr:from>
    <xdr:to>
      <xdr:col>5</xdr:col>
      <xdr:colOff>409575</xdr:colOff>
      <xdr:row>79</xdr:row>
      <xdr:rowOff>113004</xdr:rowOff>
    </xdr:to>
    <xdr:sp macro="" textlink="">
      <xdr:nvSpPr>
        <xdr:cNvPr id="199" name="円/楕円 198"/>
        <xdr:cNvSpPr/>
      </xdr:nvSpPr>
      <xdr:spPr>
        <a:xfrm>
          <a:off x="3746500" y="135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104131</xdr:rowOff>
    </xdr:from>
    <xdr:ext cx="469744" cy="259045"/>
    <xdr:sp macro="" textlink="">
      <xdr:nvSpPr>
        <xdr:cNvPr id="200" name="テキスト ボックス 199"/>
        <xdr:cNvSpPr txBox="1"/>
      </xdr:nvSpPr>
      <xdr:spPr>
        <a:xfrm>
          <a:off x="3562427" y="136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21202</xdr:rowOff>
    </xdr:from>
    <xdr:to>
      <xdr:col>4</xdr:col>
      <xdr:colOff>206375</xdr:colOff>
      <xdr:row>79</xdr:row>
      <xdr:rowOff>122802</xdr:rowOff>
    </xdr:to>
    <xdr:sp macro="" textlink="">
      <xdr:nvSpPr>
        <xdr:cNvPr id="201" name="円/楕円 200"/>
        <xdr:cNvSpPr/>
      </xdr:nvSpPr>
      <xdr:spPr>
        <a:xfrm>
          <a:off x="2857500" y="135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113929</xdr:rowOff>
    </xdr:from>
    <xdr:ext cx="378565" cy="259045"/>
    <xdr:sp macro="" textlink="">
      <xdr:nvSpPr>
        <xdr:cNvPr id="202" name="テキスト ボックス 201"/>
        <xdr:cNvSpPr txBox="1"/>
      </xdr:nvSpPr>
      <xdr:spPr>
        <a:xfrm>
          <a:off x="2719017" y="1365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27048</xdr:rowOff>
    </xdr:from>
    <xdr:to>
      <xdr:col>3</xdr:col>
      <xdr:colOff>3175</xdr:colOff>
      <xdr:row>79</xdr:row>
      <xdr:rowOff>128648</xdr:rowOff>
    </xdr:to>
    <xdr:sp macro="" textlink="">
      <xdr:nvSpPr>
        <xdr:cNvPr id="203" name="円/楕円 202"/>
        <xdr:cNvSpPr/>
      </xdr:nvSpPr>
      <xdr:spPr>
        <a:xfrm>
          <a:off x="1968500" y="135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119775</xdr:rowOff>
    </xdr:from>
    <xdr:ext cx="378565" cy="259045"/>
    <xdr:sp macro="" textlink="">
      <xdr:nvSpPr>
        <xdr:cNvPr id="204" name="テキスト ボックス 203"/>
        <xdr:cNvSpPr txBox="1"/>
      </xdr:nvSpPr>
      <xdr:spPr>
        <a:xfrm>
          <a:off x="1830017" y="1366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31032</xdr:rowOff>
    </xdr:from>
    <xdr:to>
      <xdr:col>1</xdr:col>
      <xdr:colOff>485775</xdr:colOff>
      <xdr:row>79</xdr:row>
      <xdr:rowOff>132632</xdr:rowOff>
    </xdr:to>
    <xdr:sp macro="" textlink="">
      <xdr:nvSpPr>
        <xdr:cNvPr id="205" name="円/楕円 204"/>
        <xdr:cNvSpPr/>
      </xdr:nvSpPr>
      <xdr:spPr>
        <a:xfrm>
          <a:off x="1079500" y="135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123759</xdr:rowOff>
    </xdr:from>
    <xdr:ext cx="378565" cy="259045"/>
    <xdr:sp macro="" textlink="">
      <xdr:nvSpPr>
        <xdr:cNvPr id="206" name="テキスト ボックス 205"/>
        <xdr:cNvSpPr txBox="1"/>
      </xdr:nvSpPr>
      <xdr:spPr>
        <a:xfrm>
          <a:off x="941017" y="13668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136804</xdr:rowOff>
    </xdr:from>
    <xdr:to>
      <xdr:col>6</xdr:col>
      <xdr:colOff>511175</xdr:colOff>
      <xdr:row>98</xdr:row>
      <xdr:rowOff>35750</xdr:rowOff>
    </xdr:to>
    <xdr:cxnSp macro="">
      <xdr:nvCxnSpPr>
        <xdr:cNvPr id="236" name="直線コネクタ 235"/>
        <xdr:cNvCxnSpPr/>
      </xdr:nvCxnSpPr>
      <xdr:spPr>
        <a:xfrm flipV="1">
          <a:off x="3797300" y="16767454"/>
          <a:ext cx="8382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35750</xdr:rowOff>
    </xdr:from>
    <xdr:to>
      <xdr:col>5</xdr:col>
      <xdr:colOff>358775</xdr:colOff>
      <xdr:row>98</xdr:row>
      <xdr:rowOff>59855</xdr:rowOff>
    </xdr:to>
    <xdr:cxnSp macro="">
      <xdr:nvCxnSpPr>
        <xdr:cNvPr id="239" name="直線コネクタ 238"/>
        <xdr:cNvCxnSpPr/>
      </xdr:nvCxnSpPr>
      <xdr:spPr>
        <a:xfrm flipV="1">
          <a:off x="2908300" y="16837850"/>
          <a:ext cx="8890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59855</xdr:rowOff>
    </xdr:from>
    <xdr:to>
      <xdr:col>4</xdr:col>
      <xdr:colOff>155575</xdr:colOff>
      <xdr:row>98</xdr:row>
      <xdr:rowOff>156896</xdr:rowOff>
    </xdr:to>
    <xdr:cxnSp macro="">
      <xdr:nvCxnSpPr>
        <xdr:cNvPr id="242" name="直線コネクタ 241"/>
        <xdr:cNvCxnSpPr/>
      </xdr:nvCxnSpPr>
      <xdr:spPr>
        <a:xfrm flipV="1">
          <a:off x="2019300" y="16861955"/>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156896</xdr:rowOff>
    </xdr:from>
    <xdr:to>
      <xdr:col>2</xdr:col>
      <xdr:colOff>638175</xdr:colOff>
      <xdr:row>99</xdr:row>
      <xdr:rowOff>10909</xdr:rowOff>
    </xdr:to>
    <xdr:cxnSp macro="">
      <xdr:nvCxnSpPr>
        <xdr:cNvPr id="245" name="直線コネクタ 244"/>
        <xdr:cNvCxnSpPr/>
      </xdr:nvCxnSpPr>
      <xdr:spPr>
        <a:xfrm flipV="1">
          <a:off x="1130300" y="16958996"/>
          <a:ext cx="889000" cy="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86004</xdr:rowOff>
    </xdr:from>
    <xdr:to>
      <xdr:col>6</xdr:col>
      <xdr:colOff>561975</xdr:colOff>
      <xdr:row>98</xdr:row>
      <xdr:rowOff>16154</xdr:rowOff>
    </xdr:to>
    <xdr:sp macro="" textlink="">
      <xdr:nvSpPr>
        <xdr:cNvPr id="255" name="円/楕円 254"/>
        <xdr:cNvSpPr/>
      </xdr:nvSpPr>
      <xdr:spPr>
        <a:xfrm>
          <a:off x="45847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64431</xdr:rowOff>
    </xdr:from>
    <xdr:ext cx="534377" cy="259045"/>
    <xdr:sp macro="" textlink="">
      <xdr:nvSpPr>
        <xdr:cNvPr id="256" name="扶助費該当値テキスト"/>
        <xdr:cNvSpPr txBox="1"/>
      </xdr:nvSpPr>
      <xdr:spPr>
        <a:xfrm>
          <a:off x="4686300" y="16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156400</xdr:rowOff>
    </xdr:from>
    <xdr:to>
      <xdr:col>5</xdr:col>
      <xdr:colOff>409575</xdr:colOff>
      <xdr:row>98</xdr:row>
      <xdr:rowOff>86550</xdr:rowOff>
    </xdr:to>
    <xdr:sp macro="" textlink="">
      <xdr:nvSpPr>
        <xdr:cNvPr id="257" name="円/楕円 256"/>
        <xdr:cNvSpPr/>
      </xdr:nvSpPr>
      <xdr:spPr>
        <a:xfrm>
          <a:off x="3746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77677</xdr:rowOff>
    </xdr:from>
    <xdr:ext cx="534377" cy="259045"/>
    <xdr:sp macro="" textlink="">
      <xdr:nvSpPr>
        <xdr:cNvPr id="258" name="テキスト ボックス 257"/>
        <xdr:cNvSpPr txBox="1"/>
      </xdr:nvSpPr>
      <xdr:spPr>
        <a:xfrm>
          <a:off x="3530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9055</xdr:rowOff>
    </xdr:from>
    <xdr:to>
      <xdr:col>4</xdr:col>
      <xdr:colOff>206375</xdr:colOff>
      <xdr:row>98</xdr:row>
      <xdr:rowOff>110655</xdr:rowOff>
    </xdr:to>
    <xdr:sp macro="" textlink="">
      <xdr:nvSpPr>
        <xdr:cNvPr id="259" name="円/楕円 258"/>
        <xdr:cNvSpPr/>
      </xdr:nvSpPr>
      <xdr:spPr>
        <a:xfrm>
          <a:off x="2857500" y="168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101782</xdr:rowOff>
    </xdr:from>
    <xdr:ext cx="534377" cy="259045"/>
    <xdr:sp macro="" textlink="">
      <xdr:nvSpPr>
        <xdr:cNvPr id="260" name="テキスト ボックス 259"/>
        <xdr:cNvSpPr txBox="1"/>
      </xdr:nvSpPr>
      <xdr:spPr>
        <a:xfrm>
          <a:off x="2641111" y="169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106096</xdr:rowOff>
    </xdr:from>
    <xdr:to>
      <xdr:col>3</xdr:col>
      <xdr:colOff>3175</xdr:colOff>
      <xdr:row>99</xdr:row>
      <xdr:rowOff>36246</xdr:rowOff>
    </xdr:to>
    <xdr:sp macro="" textlink="">
      <xdr:nvSpPr>
        <xdr:cNvPr id="261" name="円/楕円 260"/>
        <xdr:cNvSpPr/>
      </xdr:nvSpPr>
      <xdr:spPr>
        <a:xfrm>
          <a:off x="1968500" y="169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27373</xdr:rowOff>
    </xdr:from>
    <xdr:ext cx="534377" cy="259045"/>
    <xdr:sp macro="" textlink="">
      <xdr:nvSpPr>
        <xdr:cNvPr id="262" name="テキスト ボックス 261"/>
        <xdr:cNvSpPr txBox="1"/>
      </xdr:nvSpPr>
      <xdr:spPr>
        <a:xfrm>
          <a:off x="1752111" y="170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131559</xdr:rowOff>
    </xdr:from>
    <xdr:to>
      <xdr:col>1</xdr:col>
      <xdr:colOff>485775</xdr:colOff>
      <xdr:row>99</xdr:row>
      <xdr:rowOff>61709</xdr:rowOff>
    </xdr:to>
    <xdr:sp macro="" textlink="">
      <xdr:nvSpPr>
        <xdr:cNvPr id="263" name="円/楕円 262"/>
        <xdr:cNvSpPr/>
      </xdr:nvSpPr>
      <xdr:spPr>
        <a:xfrm>
          <a:off x="1079500" y="169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52836</xdr:rowOff>
    </xdr:from>
    <xdr:ext cx="534377" cy="259045"/>
    <xdr:sp macro="" textlink="">
      <xdr:nvSpPr>
        <xdr:cNvPr id="264" name="テキスト ボックス 263"/>
        <xdr:cNvSpPr txBox="1"/>
      </xdr:nvSpPr>
      <xdr:spPr>
        <a:xfrm>
          <a:off x="863111" y="170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52889</xdr:rowOff>
    </xdr:from>
    <xdr:to>
      <xdr:col>15</xdr:col>
      <xdr:colOff>180975</xdr:colOff>
      <xdr:row>35</xdr:row>
      <xdr:rowOff>125260</xdr:rowOff>
    </xdr:to>
    <xdr:cxnSp macro="">
      <xdr:nvCxnSpPr>
        <xdr:cNvPr id="297" name="直線コネクタ 296"/>
        <xdr:cNvCxnSpPr/>
      </xdr:nvCxnSpPr>
      <xdr:spPr>
        <a:xfrm>
          <a:off x="9639300" y="6053639"/>
          <a:ext cx="8382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45669</xdr:rowOff>
    </xdr:from>
    <xdr:to>
      <xdr:col>14</xdr:col>
      <xdr:colOff>28575</xdr:colOff>
      <xdr:row>35</xdr:row>
      <xdr:rowOff>52889</xdr:rowOff>
    </xdr:to>
    <xdr:cxnSp macro="">
      <xdr:nvCxnSpPr>
        <xdr:cNvPr id="300" name="直線コネクタ 299"/>
        <xdr:cNvCxnSpPr/>
      </xdr:nvCxnSpPr>
      <xdr:spPr>
        <a:xfrm>
          <a:off x="8750300" y="604641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45669</xdr:rowOff>
    </xdr:from>
    <xdr:to>
      <xdr:col>12</xdr:col>
      <xdr:colOff>511175</xdr:colOff>
      <xdr:row>35</xdr:row>
      <xdr:rowOff>80654</xdr:rowOff>
    </xdr:to>
    <xdr:cxnSp macro="">
      <xdr:nvCxnSpPr>
        <xdr:cNvPr id="303" name="直線コネクタ 302"/>
        <xdr:cNvCxnSpPr/>
      </xdr:nvCxnSpPr>
      <xdr:spPr>
        <a:xfrm flipV="1">
          <a:off x="7861300" y="6046419"/>
          <a:ext cx="889000" cy="3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80654</xdr:rowOff>
    </xdr:from>
    <xdr:to>
      <xdr:col>11</xdr:col>
      <xdr:colOff>307975</xdr:colOff>
      <xdr:row>35</xdr:row>
      <xdr:rowOff>147529</xdr:rowOff>
    </xdr:to>
    <xdr:cxnSp macro="">
      <xdr:nvCxnSpPr>
        <xdr:cNvPr id="306" name="直線コネクタ 305"/>
        <xdr:cNvCxnSpPr/>
      </xdr:nvCxnSpPr>
      <xdr:spPr>
        <a:xfrm flipV="1">
          <a:off x="6972300" y="6081404"/>
          <a:ext cx="889000" cy="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74460</xdr:rowOff>
    </xdr:from>
    <xdr:to>
      <xdr:col>15</xdr:col>
      <xdr:colOff>231775</xdr:colOff>
      <xdr:row>36</xdr:row>
      <xdr:rowOff>4610</xdr:rowOff>
    </xdr:to>
    <xdr:sp macro="" textlink="">
      <xdr:nvSpPr>
        <xdr:cNvPr id="316" name="円/楕円 315"/>
        <xdr:cNvSpPr/>
      </xdr:nvSpPr>
      <xdr:spPr>
        <a:xfrm>
          <a:off x="10426700" y="60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97337</xdr:rowOff>
    </xdr:from>
    <xdr:ext cx="534377" cy="259045"/>
    <xdr:sp macro="" textlink="">
      <xdr:nvSpPr>
        <xdr:cNvPr id="317" name="補助費等該当値テキスト"/>
        <xdr:cNvSpPr txBox="1"/>
      </xdr:nvSpPr>
      <xdr:spPr>
        <a:xfrm>
          <a:off x="10528300" y="59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73,516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2089</xdr:rowOff>
    </xdr:from>
    <xdr:to>
      <xdr:col>14</xdr:col>
      <xdr:colOff>79375</xdr:colOff>
      <xdr:row>35</xdr:row>
      <xdr:rowOff>103689</xdr:rowOff>
    </xdr:to>
    <xdr:sp macro="" textlink="">
      <xdr:nvSpPr>
        <xdr:cNvPr id="318" name="円/楕円 317"/>
        <xdr:cNvSpPr/>
      </xdr:nvSpPr>
      <xdr:spPr>
        <a:xfrm>
          <a:off x="9588500" y="6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120216</xdr:rowOff>
    </xdr:from>
    <xdr:ext cx="534377" cy="259045"/>
    <xdr:sp macro="" textlink="">
      <xdr:nvSpPr>
        <xdr:cNvPr id="319" name="テキスト ボックス 318"/>
        <xdr:cNvSpPr txBox="1"/>
      </xdr:nvSpPr>
      <xdr:spPr>
        <a:xfrm>
          <a:off x="9372111" y="577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166319</xdr:rowOff>
    </xdr:from>
    <xdr:to>
      <xdr:col>12</xdr:col>
      <xdr:colOff>561975</xdr:colOff>
      <xdr:row>35</xdr:row>
      <xdr:rowOff>96469</xdr:rowOff>
    </xdr:to>
    <xdr:sp macro="" textlink="">
      <xdr:nvSpPr>
        <xdr:cNvPr id="320" name="円/楕円 319"/>
        <xdr:cNvSpPr/>
      </xdr:nvSpPr>
      <xdr:spPr>
        <a:xfrm>
          <a:off x="8699500" y="59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112996</xdr:rowOff>
    </xdr:from>
    <xdr:ext cx="534377" cy="259045"/>
    <xdr:sp macro="" textlink="">
      <xdr:nvSpPr>
        <xdr:cNvPr id="321" name="テキスト ボックス 320"/>
        <xdr:cNvSpPr txBox="1"/>
      </xdr:nvSpPr>
      <xdr:spPr>
        <a:xfrm>
          <a:off x="8483111" y="577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29854</xdr:rowOff>
    </xdr:from>
    <xdr:to>
      <xdr:col>11</xdr:col>
      <xdr:colOff>358775</xdr:colOff>
      <xdr:row>35</xdr:row>
      <xdr:rowOff>131454</xdr:rowOff>
    </xdr:to>
    <xdr:sp macro="" textlink="">
      <xdr:nvSpPr>
        <xdr:cNvPr id="322" name="円/楕円 321"/>
        <xdr:cNvSpPr/>
      </xdr:nvSpPr>
      <xdr:spPr>
        <a:xfrm>
          <a:off x="7810500" y="60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147981</xdr:rowOff>
    </xdr:from>
    <xdr:ext cx="534377" cy="259045"/>
    <xdr:sp macro="" textlink="">
      <xdr:nvSpPr>
        <xdr:cNvPr id="323" name="テキスト ボックス 322"/>
        <xdr:cNvSpPr txBox="1"/>
      </xdr:nvSpPr>
      <xdr:spPr>
        <a:xfrm>
          <a:off x="7594111" y="580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96729</xdr:rowOff>
    </xdr:from>
    <xdr:to>
      <xdr:col>10</xdr:col>
      <xdr:colOff>155575</xdr:colOff>
      <xdr:row>36</xdr:row>
      <xdr:rowOff>26879</xdr:rowOff>
    </xdr:to>
    <xdr:sp macro="" textlink="">
      <xdr:nvSpPr>
        <xdr:cNvPr id="324" name="円/楕円 323"/>
        <xdr:cNvSpPr/>
      </xdr:nvSpPr>
      <xdr:spPr>
        <a:xfrm>
          <a:off x="6921500" y="60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43406</xdr:rowOff>
    </xdr:from>
    <xdr:ext cx="534377" cy="259045"/>
    <xdr:sp macro="" textlink="">
      <xdr:nvSpPr>
        <xdr:cNvPr id="325" name="テキスト ボックス 324"/>
        <xdr:cNvSpPr txBox="1"/>
      </xdr:nvSpPr>
      <xdr:spPr>
        <a:xfrm>
          <a:off x="6705111" y="58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139320</xdr:rowOff>
    </xdr:from>
    <xdr:to>
      <xdr:col>15</xdr:col>
      <xdr:colOff>180975</xdr:colOff>
      <xdr:row>57</xdr:row>
      <xdr:rowOff>40538</xdr:rowOff>
    </xdr:to>
    <xdr:cxnSp macro="">
      <xdr:nvCxnSpPr>
        <xdr:cNvPr id="352" name="直線コネクタ 351"/>
        <xdr:cNvCxnSpPr/>
      </xdr:nvCxnSpPr>
      <xdr:spPr>
        <a:xfrm>
          <a:off x="9639300" y="9740520"/>
          <a:ext cx="838200" cy="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120767</xdr:rowOff>
    </xdr:from>
    <xdr:to>
      <xdr:col>14</xdr:col>
      <xdr:colOff>28575</xdr:colOff>
      <xdr:row>56</xdr:row>
      <xdr:rowOff>139320</xdr:rowOff>
    </xdr:to>
    <xdr:cxnSp macro="">
      <xdr:nvCxnSpPr>
        <xdr:cNvPr id="355" name="直線コネクタ 354"/>
        <xdr:cNvCxnSpPr/>
      </xdr:nvCxnSpPr>
      <xdr:spPr>
        <a:xfrm>
          <a:off x="8750300" y="97219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120767</xdr:rowOff>
    </xdr:from>
    <xdr:to>
      <xdr:col>12</xdr:col>
      <xdr:colOff>511175</xdr:colOff>
      <xdr:row>56</xdr:row>
      <xdr:rowOff>150344</xdr:rowOff>
    </xdr:to>
    <xdr:cxnSp macro="">
      <xdr:nvCxnSpPr>
        <xdr:cNvPr id="358" name="直線コネクタ 357"/>
        <xdr:cNvCxnSpPr/>
      </xdr:nvCxnSpPr>
      <xdr:spPr>
        <a:xfrm flipV="1">
          <a:off x="7861300" y="9721967"/>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150344</xdr:rowOff>
    </xdr:from>
    <xdr:to>
      <xdr:col>11</xdr:col>
      <xdr:colOff>307975</xdr:colOff>
      <xdr:row>57</xdr:row>
      <xdr:rowOff>37525</xdr:rowOff>
    </xdr:to>
    <xdr:cxnSp macro="">
      <xdr:nvCxnSpPr>
        <xdr:cNvPr id="361" name="直線コネクタ 360"/>
        <xdr:cNvCxnSpPr/>
      </xdr:nvCxnSpPr>
      <xdr:spPr>
        <a:xfrm flipV="1">
          <a:off x="6972300" y="9751544"/>
          <a:ext cx="889000" cy="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161188</xdr:rowOff>
    </xdr:from>
    <xdr:to>
      <xdr:col>15</xdr:col>
      <xdr:colOff>231775</xdr:colOff>
      <xdr:row>57</xdr:row>
      <xdr:rowOff>91338</xdr:rowOff>
    </xdr:to>
    <xdr:sp macro="" textlink="">
      <xdr:nvSpPr>
        <xdr:cNvPr id="371" name="円/楕円 370"/>
        <xdr:cNvSpPr/>
      </xdr:nvSpPr>
      <xdr:spPr>
        <a:xfrm>
          <a:off x="10426700" y="9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139615</xdr:rowOff>
    </xdr:from>
    <xdr:ext cx="534377" cy="259045"/>
    <xdr:sp macro="" textlink="">
      <xdr:nvSpPr>
        <xdr:cNvPr id="372" name="普通建設事業費該当値テキスト"/>
        <xdr:cNvSpPr txBox="1"/>
      </xdr:nvSpPr>
      <xdr:spPr>
        <a:xfrm>
          <a:off x="10528300" y="97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59,189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88520</xdr:rowOff>
    </xdr:from>
    <xdr:to>
      <xdr:col>14</xdr:col>
      <xdr:colOff>79375</xdr:colOff>
      <xdr:row>57</xdr:row>
      <xdr:rowOff>18670</xdr:rowOff>
    </xdr:to>
    <xdr:sp macro="" textlink="">
      <xdr:nvSpPr>
        <xdr:cNvPr id="373" name="円/楕円 372"/>
        <xdr:cNvSpPr/>
      </xdr:nvSpPr>
      <xdr:spPr>
        <a:xfrm>
          <a:off x="9588500" y="96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9797</xdr:rowOff>
    </xdr:from>
    <xdr:ext cx="534377" cy="259045"/>
    <xdr:sp macro="" textlink="">
      <xdr:nvSpPr>
        <xdr:cNvPr id="374" name="テキスト ボックス 373"/>
        <xdr:cNvSpPr txBox="1"/>
      </xdr:nvSpPr>
      <xdr:spPr>
        <a:xfrm>
          <a:off x="9372111" y="97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69967</xdr:rowOff>
    </xdr:from>
    <xdr:to>
      <xdr:col>12</xdr:col>
      <xdr:colOff>561975</xdr:colOff>
      <xdr:row>57</xdr:row>
      <xdr:rowOff>117</xdr:rowOff>
    </xdr:to>
    <xdr:sp macro="" textlink="">
      <xdr:nvSpPr>
        <xdr:cNvPr id="375" name="円/楕円 374"/>
        <xdr:cNvSpPr/>
      </xdr:nvSpPr>
      <xdr:spPr>
        <a:xfrm>
          <a:off x="8699500" y="96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162694</xdr:rowOff>
    </xdr:from>
    <xdr:ext cx="534377" cy="259045"/>
    <xdr:sp macro="" textlink="">
      <xdr:nvSpPr>
        <xdr:cNvPr id="376" name="テキスト ボックス 375"/>
        <xdr:cNvSpPr txBox="1"/>
      </xdr:nvSpPr>
      <xdr:spPr>
        <a:xfrm>
          <a:off x="8483111" y="976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99544</xdr:rowOff>
    </xdr:from>
    <xdr:to>
      <xdr:col>11</xdr:col>
      <xdr:colOff>358775</xdr:colOff>
      <xdr:row>57</xdr:row>
      <xdr:rowOff>29694</xdr:rowOff>
    </xdr:to>
    <xdr:sp macro="" textlink="">
      <xdr:nvSpPr>
        <xdr:cNvPr id="377" name="円/楕円 376"/>
        <xdr:cNvSpPr/>
      </xdr:nvSpPr>
      <xdr:spPr>
        <a:xfrm>
          <a:off x="7810500" y="97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20821</xdr:rowOff>
    </xdr:from>
    <xdr:ext cx="534377" cy="259045"/>
    <xdr:sp macro="" textlink="">
      <xdr:nvSpPr>
        <xdr:cNvPr id="378" name="テキスト ボックス 377"/>
        <xdr:cNvSpPr txBox="1"/>
      </xdr:nvSpPr>
      <xdr:spPr>
        <a:xfrm>
          <a:off x="7594111" y="97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158175</xdr:rowOff>
    </xdr:from>
    <xdr:to>
      <xdr:col>10</xdr:col>
      <xdr:colOff>155575</xdr:colOff>
      <xdr:row>57</xdr:row>
      <xdr:rowOff>88325</xdr:rowOff>
    </xdr:to>
    <xdr:sp macro="" textlink="">
      <xdr:nvSpPr>
        <xdr:cNvPr id="379" name="円/楕円 378"/>
        <xdr:cNvSpPr/>
      </xdr:nvSpPr>
      <xdr:spPr>
        <a:xfrm>
          <a:off x="6921500" y="97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79452</xdr:rowOff>
    </xdr:from>
    <xdr:ext cx="534377" cy="259045"/>
    <xdr:sp macro="" textlink="">
      <xdr:nvSpPr>
        <xdr:cNvPr id="380" name="テキスト ボックス 379"/>
        <xdr:cNvSpPr txBox="1"/>
      </xdr:nvSpPr>
      <xdr:spPr>
        <a:xfrm>
          <a:off x="6705111" y="98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1854</xdr:rowOff>
    </xdr:from>
    <xdr:to>
      <xdr:col>15</xdr:col>
      <xdr:colOff>180975</xdr:colOff>
      <xdr:row>78</xdr:row>
      <xdr:rowOff>31922</xdr:rowOff>
    </xdr:to>
    <xdr:cxnSp macro="">
      <xdr:nvCxnSpPr>
        <xdr:cNvPr id="409" name="直線コネクタ 408"/>
        <xdr:cNvCxnSpPr/>
      </xdr:nvCxnSpPr>
      <xdr:spPr>
        <a:xfrm>
          <a:off x="9639300" y="13203504"/>
          <a:ext cx="838200" cy="2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1854</xdr:rowOff>
    </xdr:from>
    <xdr:to>
      <xdr:col>14</xdr:col>
      <xdr:colOff>28575</xdr:colOff>
      <xdr:row>78</xdr:row>
      <xdr:rowOff>108169</xdr:rowOff>
    </xdr:to>
    <xdr:cxnSp macro="">
      <xdr:nvCxnSpPr>
        <xdr:cNvPr id="412" name="直線コネクタ 411"/>
        <xdr:cNvCxnSpPr/>
      </xdr:nvCxnSpPr>
      <xdr:spPr>
        <a:xfrm flipV="1">
          <a:off x="8750300" y="13203504"/>
          <a:ext cx="889000" cy="27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152572</xdr:rowOff>
    </xdr:from>
    <xdr:to>
      <xdr:col>15</xdr:col>
      <xdr:colOff>231775</xdr:colOff>
      <xdr:row>78</xdr:row>
      <xdr:rowOff>82722</xdr:rowOff>
    </xdr:to>
    <xdr:sp macro="" textlink="">
      <xdr:nvSpPr>
        <xdr:cNvPr id="422" name="円/楕円 421"/>
        <xdr:cNvSpPr/>
      </xdr:nvSpPr>
      <xdr:spPr>
        <a:xfrm>
          <a:off x="10426700" y="133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130999</xdr:rowOff>
    </xdr:from>
    <xdr:ext cx="534377" cy="259045"/>
    <xdr:sp macro="" textlink="">
      <xdr:nvSpPr>
        <xdr:cNvPr id="423" name="普通建設事業費 （ うち新規整備　）該当値テキスト"/>
        <xdr:cNvSpPr txBox="1"/>
      </xdr:nvSpPr>
      <xdr:spPr>
        <a:xfrm>
          <a:off x="10528300" y="13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122504</xdr:rowOff>
    </xdr:from>
    <xdr:to>
      <xdr:col>14</xdr:col>
      <xdr:colOff>79375</xdr:colOff>
      <xdr:row>77</xdr:row>
      <xdr:rowOff>52654</xdr:rowOff>
    </xdr:to>
    <xdr:sp macro="" textlink="">
      <xdr:nvSpPr>
        <xdr:cNvPr id="424" name="円/楕円 423"/>
        <xdr:cNvSpPr/>
      </xdr:nvSpPr>
      <xdr:spPr>
        <a:xfrm>
          <a:off x="9588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69181</xdr:rowOff>
    </xdr:from>
    <xdr:ext cx="534377" cy="259045"/>
    <xdr:sp macro="" textlink="">
      <xdr:nvSpPr>
        <xdr:cNvPr id="425" name="テキスト ボックス 424"/>
        <xdr:cNvSpPr txBox="1"/>
      </xdr:nvSpPr>
      <xdr:spPr>
        <a:xfrm>
          <a:off x="9372111" y="129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57369</xdr:rowOff>
    </xdr:from>
    <xdr:to>
      <xdr:col>12</xdr:col>
      <xdr:colOff>561975</xdr:colOff>
      <xdr:row>78</xdr:row>
      <xdr:rowOff>158969</xdr:rowOff>
    </xdr:to>
    <xdr:sp macro="" textlink="">
      <xdr:nvSpPr>
        <xdr:cNvPr id="426" name="円/楕円 425"/>
        <xdr:cNvSpPr/>
      </xdr:nvSpPr>
      <xdr:spPr>
        <a:xfrm>
          <a:off x="8699500" y="134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150096</xdr:rowOff>
    </xdr:from>
    <xdr:ext cx="534377" cy="259045"/>
    <xdr:sp macro="" textlink="">
      <xdr:nvSpPr>
        <xdr:cNvPr id="427" name="テキスト ボックス 426"/>
        <xdr:cNvSpPr txBox="1"/>
      </xdr:nvSpPr>
      <xdr:spPr>
        <a:xfrm>
          <a:off x="8483111" y="135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24960</xdr:rowOff>
    </xdr:from>
    <xdr:to>
      <xdr:col>15</xdr:col>
      <xdr:colOff>180975</xdr:colOff>
      <xdr:row>97</xdr:row>
      <xdr:rowOff>86065</xdr:rowOff>
    </xdr:to>
    <xdr:cxnSp macro="">
      <xdr:nvCxnSpPr>
        <xdr:cNvPr id="452" name="直線コネクタ 451"/>
        <xdr:cNvCxnSpPr/>
      </xdr:nvCxnSpPr>
      <xdr:spPr>
        <a:xfrm flipV="1">
          <a:off x="9639300" y="16655610"/>
          <a:ext cx="838200" cy="6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113331</xdr:rowOff>
    </xdr:from>
    <xdr:to>
      <xdr:col>14</xdr:col>
      <xdr:colOff>28575</xdr:colOff>
      <xdr:row>97</xdr:row>
      <xdr:rowOff>86065</xdr:rowOff>
    </xdr:to>
    <xdr:cxnSp macro="">
      <xdr:nvCxnSpPr>
        <xdr:cNvPr id="455" name="直線コネクタ 454"/>
        <xdr:cNvCxnSpPr/>
      </xdr:nvCxnSpPr>
      <xdr:spPr>
        <a:xfrm>
          <a:off x="8750300" y="16572531"/>
          <a:ext cx="889000" cy="1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145610</xdr:rowOff>
    </xdr:from>
    <xdr:to>
      <xdr:col>15</xdr:col>
      <xdr:colOff>231775</xdr:colOff>
      <xdr:row>97</xdr:row>
      <xdr:rowOff>75760</xdr:rowOff>
    </xdr:to>
    <xdr:sp macro="" textlink="">
      <xdr:nvSpPr>
        <xdr:cNvPr id="465" name="円/楕円 464"/>
        <xdr:cNvSpPr/>
      </xdr:nvSpPr>
      <xdr:spPr>
        <a:xfrm>
          <a:off x="10426700" y="166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124037</xdr:rowOff>
    </xdr:from>
    <xdr:ext cx="534377" cy="259045"/>
    <xdr:sp macro="" textlink="">
      <xdr:nvSpPr>
        <xdr:cNvPr id="466" name="普通建設事業費 （ うち更新整備　）該当値テキスト"/>
        <xdr:cNvSpPr txBox="1"/>
      </xdr:nvSpPr>
      <xdr:spPr>
        <a:xfrm>
          <a:off x="10528300"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35265</xdr:rowOff>
    </xdr:from>
    <xdr:to>
      <xdr:col>14</xdr:col>
      <xdr:colOff>79375</xdr:colOff>
      <xdr:row>97</xdr:row>
      <xdr:rowOff>136865</xdr:rowOff>
    </xdr:to>
    <xdr:sp macro="" textlink="">
      <xdr:nvSpPr>
        <xdr:cNvPr id="467" name="円/楕円 466"/>
        <xdr:cNvSpPr/>
      </xdr:nvSpPr>
      <xdr:spPr>
        <a:xfrm>
          <a:off x="9588500" y="1666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127992</xdr:rowOff>
    </xdr:from>
    <xdr:ext cx="534377" cy="259045"/>
    <xdr:sp macro="" textlink="">
      <xdr:nvSpPr>
        <xdr:cNvPr id="468" name="テキスト ボックス 467"/>
        <xdr:cNvSpPr txBox="1"/>
      </xdr:nvSpPr>
      <xdr:spPr>
        <a:xfrm>
          <a:off x="9372111" y="1675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62531</xdr:rowOff>
    </xdr:from>
    <xdr:to>
      <xdr:col>12</xdr:col>
      <xdr:colOff>561975</xdr:colOff>
      <xdr:row>96</xdr:row>
      <xdr:rowOff>164131</xdr:rowOff>
    </xdr:to>
    <xdr:sp macro="" textlink="">
      <xdr:nvSpPr>
        <xdr:cNvPr id="469" name="円/楕円 468"/>
        <xdr:cNvSpPr/>
      </xdr:nvSpPr>
      <xdr:spPr>
        <a:xfrm>
          <a:off x="8699500" y="165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9208</xdr:rowOff>
    </xdr:from>
    <xdr:ext cx="534377" cy="259045"/>
    <xdr:sp macro="" textlink="">
      <xdr:nvSpPr>
        <xdr:cNvPr id="470" name="テキスト ボックス 469"/>
        <xdr:cNvSpPr txBox="1"/>
      </xdr:nvSpPr>
      <xdr:spPr>
        <a:xfrm>
          <a:off x="8483111" y="1629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82093</xdr:rowOff>
    </xdr:from>
    <xdr:to>
      <xdr:col>23</xdr:col>
      <xdr:colOff>517525</xdr:colOff>
      <xdr:row>38</xdr:row>
      <xdr:rowOff>94506</xdr:rowOff>
    </xdr:to>
    <xdr:cxnSp macro="">
      <xdr:nvCxnSpPr>
        <xdr:cNvPr id="497" name="直線コネクタ 496"/>
        <xdr:cNvCxnSpPr/>
      </xdr:nvCxnSpPr>
      <xdr:spPr>
        <a:xfrm>
          <a:off x="15481300" y="6597193"/>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56695</xdr:rowOff>
    </xdr:from>
    <xdr:to>
      <xdr:col>22</xdr:col>
      <xdr:colOff>365125</xdr:colOff>
      <xdr:row>38</xdr:row>
      <xdr:rowOff>82093</xdr:rowOff>
    </xdr:to>
    <xdr:cxnSp macro="">
      <xdr:nvCxnSpPr>
        <xdr:cNvPr id="500" name="直線コネクタ 499"/>
        <xdr:cNvCxnSpPr/>
      </xdr:nvCxnSpPr>
      <xdr:spPr>
        <a:xfrm>
          <a:off x="14592300" y="6571795"/>
          <a:ext cx="889000" cy="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56695</xdr:rowOff>
    </xdr:from>
    <xdr:to>
      <xdr:col>21</xdr:col>
      <xdr:colOff>161925</xdr:colOff>
      <xdr:row>38</xdr:row>
      <xdr:rowOff>94140</xdr:rowOff>
    </xdr:to>
    <xdr:cxnSp macro="">
      <xdr:nvCxnSpPr>
        <xdr:cNvPr id="503" name="直線コネクタ 502"/>
        <xdr:cNvCxnSpPr/>
      </xdr:nvCxnSpPr>
      <xdr:spPr>
        <a:xfrm flipV="1">
          <a:off x="13703300" y="6571795"/>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42271</xdr:rowOff>
    </xdr:from>
    <xdr:to>
      <xdr:col>19</xdr:col>
      <xdr:colOff>644525</xdr:colOff>
      <xdr:row>38</xdr:row>
      <xdr:rowOff>94140</xdr:rowOff>
    </xdr:to>
    <xdr:cxnSp macro="">
      <xdr:nvCxnSpPr>
        <xdr:cNvPr id="506" name="直線コネクタ 505"/>
        <xdr:cNvCxnSpPr/>
      </xdr:nvCxnSpPr>
      <xdr:spPr>
        <a:xfrm>
          <a:off x="12814300" y="6557371"/>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43706</xdr:rowOff>
    </xdr:from>
    <xdr:to>
      <xdr:col>23</xdr:col>
      <xdr:colOff>568325</xdr:colOff>
      <xdr:row>38</xdr:row>
      <xdr:rowOff>145306</xdr:rowOff>
    </xdr:to>
    <xdr:sp macro="" textlink="">
      <xdr:nvSpPr>
        <xdr:cNvPr id="516" name="円/楕円 515"/>
        <xdr:cNvSpPr/>
      </xdr:nvSpPr>
      <xdr:spPr>
        <a:xfrm>
          <a:off x="16268700" y="65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31293</xdr:rowOff>
    </xdr:from>
    <xdr:to>
      <xdr:col>22</xdr:col>
      <xdr:colOff>415925</xdr:colOff>
      <xdr:row>38</xdr:row>
      <xdr:rowOff>132893</xdr:rowOff>
    </xdr:to>
    <xdr:sp macro="" textlink="">
      <xdr:nvSpPr>
        <xdr:cNvPr id="518" name="円/楕円 517"/>
        <xdr:cNvSpPr/>
      </xdr:nvSpPr>
      <xdr:spPr>
        <a:xfrm>
          <a:off x="15430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124020</xdr:rowOff>
    </xdr:from>
    <xdr:ext cx="469744" cy="259045"/>
    <xdr:sp macro="" textlink="">
      <xdr:nvSpPr>
        <xdr:cNvPr id="519" name="テキスト ボックス 518"/>
        <xdr:cNvSpPr txBox="1"/>
      </xdr:nvSpPr>
      <xdr:spPr>
        <a:xfrm>
          <a:off x="15246427" y="66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5895</xdr:rowOff>
    </xdr:from>
    <xdr:to>
      <xdr:col>21</xdr:col>
      <xdr:colOff>212725</xdr:colOff>
      <xdr:row>38</xdr:row>
      <xdr:rowOff>107495</xdr:rowOff>
    </xdr:to>
    <xdr:sp macro="" textlink="">
      <xdr:nvSpPr>
        <xdr:cNvPr id="520" name="円/楕円 519"/>
        <xdr:cNvSpPr/>
      </xdr:nvSpPr>
      <xdr:spPr>
        <a:xfrm>
          <a:off x="14541500" y="65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98622</xdr:rowOff>
    </xdr:from>
    <xdr:ext cx="469744" cy="259045"/>
    <xdr:sp macro="" textlink="">
      <xdr:nvSpPr>
        <xdr:cNvPr id="521" name="テキスト ボックス 520"/>
        <xdr:cNvSpPr txBox="1"/>
      </xdr:nvSpPr>
      <xdr:spPr>
        <a:xfrm>
          <a:off x="14357427" y="66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43340</xdr:rowOff>
    </xdr:from>
    <xdr:to>
      <xdr:col>20</xdr:col>
      <xdr:colOff>9525</xdr:colOff>
      <xdr:row>38</xdr:row>
      <xdr:rowOff>144940</xdr:rowOff>
    </xdr:to>
    <xdr:sp macro="" textlink="">
      <xdr:nvSpPr>
        <xdr:cNvPr id="522" name="円/楕円 521"/>
        <xdr:cNvSpPr/>
      </xdr:nvSpPr>
      <xdr:spPr>
        <a:xfrm>
          <a:off x="13652500" y="65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136067</xdr:rowOff>
    </xdr:from>
    <xdr:ext cx="469744" cy="259045"/>
    <xdr:sp macro="" textlink="">
      <xdr:nvSpPr>
        <xdr:cNvPr id="523" name="テキスト ボックス 522"/>
        <xdr:cNvSpPr txBox="1"/>
      </xdr:nvSpPr>
      <xdr:spPr>
        <a:xfrm>
          <a:off x="13468427" y="66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162921</xdr:rowOff>
    </xdr:from>
    <xdr:to>
      <xdr:col>18</xdr:col>
      <xdr:colOff>492125</xdr:colOff>
      <xdr:row>38</xdr:row>
      <xdr:rowOff>93071</xdr:rowOff>
    </xdr:to>
    <xdr:sp macro="" textlink="">
      <xdr:nvSpPr>
        <xdr:cNvPr id="524" name="円/楕円 523"/>
        <xdr:cNvSpPr/>
      </xdr:nvSpPr>
      <xdr:spPr>
        <a:xfrm>
          <a:off x="12763500" y="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84198</xdr:rowOff>
    </xdr:from>
    <xdr:ext cx="469744" cy="259045"/>
    <xdr:sp macro="" textlink="">
      <xdr:nvSpPr>
        <xdr:cNvPr id="525" name="テキスト ボックス 524"/>
        <xdr:cNvSpPr txBox="1"/>
      </xdr:nvSpPr>
      <xdr:spPr>
        <a:xfrm>
          <a:off x="12579427" y="659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160925</xdr:rowOff>
    </xdr:from>
    <xdr:to>
      <xdr:col>23</xdr:col>
      <xdr:colOff>517525</xdr:colOff>
      <xdr:row>77</xdr:row>
      <xdr:rowOff>14968</xdr:rowOff>
    </xdr:to>
    <xdr:cxnSp macro="">
      <xdr:nvCxnSpPr>
        <xdr:cNvPr id="611" name="直線コネクタ 610"/>
        <xdr:cNvCxnSpPr/>
      </xdr:nvCxnSpPr>
      <xdr:spPr>
        <a:xfrm>
          <a:off x="15481300" y="13191125"/>
          <a:ext cx="8382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155812</xdr:rowOff>
    </xdr:from>
    <xdr:to>
      <xdr:col>22</xdr:col>
      <xdr:colOff>365125</xdr:colOff>
      <xdr:row>76</xdr:row>
      <xdr:rowOff>160925</xdr:rowOff>
    </xdr:to>
    <xdr:cxnSp macro="">
      <xdr:nvCxnSpPr>
        <xdr:cNvPr id="614" name="直線コネクタ 613"/>
        <xdr:cNvCxnSpPr/>
      </xdr:nvCxnSpPr>
      <xdr:spPr>
        <a:xfrm>
          <a:off x="14592300" y="13186012"/>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147837</xdr:rowOff>
    </xdr:from>
    <xdr:to>
      <xdr:col>21</xdr:col>
      <xdr:colOff>161925</xdr:colOff>
      <xdr:row>76</xdr:row>
      <xdr:rowOff>155812</xdr:rowOff>
    </xdr:to>
    <xdr:cxnSp macro="">
      <xdr:nvCxnSpPr>
        <xdr:cNvPr id="617" name="直線コネクタ 616"/>
        <xdr:cNvCxnSpPr/>
      </xdr:nvCxnSpPr>
      <xdr:spPr>
        <a:xfrm>
          <a:off x="13703300" y="1317803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147837</xdr:rowOff>
    </xdr:from>
    <xdr:to>
      <xdr:col>19</xdr:col>
      <xdr:colOff>644525</xdr:colOff>
      <xdr:row>76</xdr:row>
      <xdr:rowOff>152071</xdr:rowOff>
    </xdr:to>
    <xdr:cxnSp macro="">
      <xdr:nvCxnSpPr>
        <xdr:cNvPr id="620" name="直線コネクタ 619"/>
        <xdr:cNvCxnSpPr/>
      </xdr:nvCxnSpPr>
      <xdr:spPr>
        <a:xfrm flipV="1">
          <a:off x="12814300" y="13178037"/>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135618</xdr:rowOff>
    </xdr:from>
    <xdr:to>
      <xdr:col>23</xdr:col>
      <xdr:colOff>568325</xdr:colOff>
      <xdr:row>77</xdr:row>
      <xdr:rowOff>65768</xdr:rowOff>
    </xdr:to>
    <xdr:sp macro="" textlink="">
      <xdr:nvSpPr>
        <xdr:cNvPr id="630" name="円/楕円 629"/>
        <xdr:cNvSpPr/>
      </xdr:nvSpPr>
      <xdr:spPr>
        <a:xfrm>
          <a:off x="16268700" y="131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158495</xdr:rowOff>
    </xdr:from>
    <xdr:ext cx="534377" cy="259045"/>
    <xdr:sp macro="" textlink="">
      <xdr:nvSpPr>
        <xdr:cNvPr id="631" name="公債費該当値テキスト"/>
        <xdr:cNvSpPr txBox="1"/>
      </xdr:nvSpPr>
      <xdr:spPr>
        <a:xfrm>
          <a:off x="16370300" y="130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110125</xdr:rowOff>
    </xdr:from>
    <xdr:to>
      <xdr:col>22</xdr:col>
      <xdr:colOff>415925</xdr:colOff>
      <xdr:row>77</xdr:row>
      <xdr:rowOff>40275</xdr:rowOff>
    </xdr:to>
    <xdr:sp macro="" textlink="">
      <xdr:nvSpPr>
        <xdr:cNvPr id="632" name="円/楕円 631"/>
        <xdr:cNvSpPr/>
      </xdr:nvSpPr>
      <xdr:spPr>
        <a:xfrm>
          <a:off x="15430500" y="131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56803</xdr:rowOff>
    </xdr:from>
    <xdr:ext cx="599010" cy="259045"/>
    <xdr:sp macro="" textlink="">
      <xdr:nvSpPr>
        <xdr:cNvPr id="633" name="テキスト ボックス 632"/>
        <xdr:cNvSpPr txBox="1"/>
      </xdr:nvSpPr>
      <xdr:spPr>
        <a:xfrm>
          <a:off x="15181794" y="129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105012</xdr:rowOff>
    </xdr:from>
    <xdr:to>
      <xdr:col>21</xdr:col>
      <xdr:colOff>212725</xdr:colOff>
      <xdr:row>77</xdr:row>
      <xdr:rowOff>35162</xdr:rowOff>
    </xdr:to>
    <xdr:sp macro="" textlink="">
      <xdr:nvSpPr>
        <xdr:cNvPr id="634" name="円/楕円 633"/>
        <xdr:cNvSpPr/>
      </xdr:nvSpPr>
      <xdr:spPr>
        <a:xfrm>
          <a:off x="14541500" y="131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51689</xdr:rowOff>
    </xdr:from>
    <xdr:ext cx="599010" cy="259045"/>
    <xdr:sp macro="" textlink="">
      <xdr:nvSpPr>
        <xdr:cNvPr id="635" name="テキスト ボックス 634"/>
        <xdr:cNvSpPr txBox="1"/>
      </xdr:nvSpPr>
      <xdr:spPr>
        <a:xfrm>
          <a:off x="14292794" y="129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97037</xdr:rowOff>
    </xdr:from>
    <xdr:to>
      <xdr:col>20</xdr:col>
      <xdr:colOff>9525</xdr:colOff>
      <xdr:row>77</xdr:row>
      <xdr:rowOff>27187</xdr:rowOff>
    </xdr:to>
    <xdr:sp macro="" textlink="">
      <xdr:nvSpPr>
        <xdr:cNvPr id="636" name="円/楕円 635"/>
        <xdr:cNvSpPr/>
      </xdr:nvSpPr>
      <xdr:spPr>
        <a:xfrm>
          <a:off x="13652500" y="131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43715</xdr:rowOff>
    </xdr:from>
    <xdr:ext cx="599010" cy="259045"/>
    <xdr:sp macro="" textlink="">
      <xdr:nvSpPr>
        <xdr:cNvPr id="637" name="テキスト ボックス 636"/>
        <xdr:cNvSpPr txBox="1"/>
      </xdr:nvSpPr>
      <xdr:spPr>
        <a:xfrm>
          <a:off x="13403794" y="1290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101271</xdr:rowOff>
    </xdr:from>
    <xdr:to>
      <xdr:col>18</xdr:col>
      <xdr:colOff>492125</xdr:colOff>
      <xdr:row>77</xdr:row>
      <xdr:rowOff>31421</xdr:rowOff>
    </xdr:to>
    <xdr:sp macro="" textlink="">
      <xdr:nvSpPr>
        <xdr:cNvPr id="638" name="円/楕円 637"/>
        <xdr:cNvSpPr/>
      </xdr:nvSpPr>
      <xdr:spPr>
        <a:xfrm>
          <a:off x="12763500" y="131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47948</xdr:rowOff>
    </xdr:from>
    <xdr:ext cx="599010" cy="259045"/>
    <xdr:sp macro="" textlink="">
      <xdr:nvSpPr>
        <xdr:cNvPr id="639" name="テキスト ボックス 638"/>
        <xdr:cNvSpPr txBox="1"/>
      </xdr:nvSpPr>
      <xdr:spPr>
        <a:xfrm>
          <a:off x="12514794" y="129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64002</xdr:rowOff>
    </xdr:from>
    <xdr:to>
      <xdr:col>23</xdr:col>
      <xdr:colOff>517525</xdr:colOff>
      <xdr:row>99</xdr:row>
      <xdr:rowOff>20219</xdr:rowOff>
    </xdr:to>
    <xdr:cxnSp macro="">
      <xdr:nvCxnSpPr>
        <xdr:cNvPr id="668" name="直線コネクタ 667"/>
        <xdr:cNvCxnSpPr/>
      </xdr:nvCxnSpPr>
      <xdr:spPr>
        <a:xfrm flipV="1">
          <a:off x="15481300" y="16866102"/>
          <a:ext cx="838200" cy="12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159733</xdr:rowOff>
    </xdr:from>
    <xdr:to>
      <xdr:col>22</xdr:col>
      <xdr:colOff>365125</xdr:colOff>
      <xdr:row>99</xdr:row>
      <xdr:rowOff>20219</xdr:rowOff>
    </xdr:to>
    <xdr:cxnSp macro="">
      <xdr:nvCxnSpPr>
        <xdr:cNvPr id="671" name="直線コネクタ 670"/>
        <xdr:cNvCxnSpPr/>
      </xdr:nvCxnSpPr>
      <xdr:spPr>
        <a:xfrm>
          <a:off x="14592300" y="1696183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72834</xdr:rowOff>
    </xdr:from>
    <xdr:to>
      <xdr:col>21</xdr:col>
      <xdr:colOff>161925</xdr:colOff>
      <xdr:row>98</xdr:row>
      <xdr:rowOff>159733</xdr:rowOff>
    </xdr:to>
    <xdr:cxnSp macro="">
      <xdr:nvCxnSpPr>
        <xdr:cNvPr id="674" name="直線コネクタ 673"/>
        <xdr:cNvCxnSpPr/>
      </xdr:nvCxnSpPr>
      <xdr:spPr>
        <a:xfrm>
          <a:off x="13703300" y="16874934"/>
          <a:ext cx="889000" cy="8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72834</xdr:rowOff>
    </xdr:from>
    <xdr:to>
      <xdr:col>19</xdr:col>
      <xdr:colOff>644525</xdr:colOff>
      <xdr:row>98</xdr:row>
      <xdr:rowOff>143174</xdr:rowOff>
    </xdr:to>
    <xdr:cxnSp macro="">
      <xdr:nvCxnSpPr>
        <xdr:cNvPr id="677" name="直線コネクタ 676"/>
        <xdr:cNvCxnSpPr/>
      </xdr:nvCxnSpPr>
      <xdr:spPr>
        <a:xfrm flipV="1">
          <a:off x="12814300" y="16874934"/>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13202</xdr:rowOff>
    </xdr:from>
    <xdr:to>
      <xdr:col>23</xdr:col>
      <xdr:colOff>568325</xdr:colOff>
      <xdr:row>98</xdr:row>
      <xdr:rowOff>114802</xdr:rowOff>
    </xdr:to>
    <xdr:sp macro="" textlink="">
      <xdr:nvSpPr>
        <xdr:cNvPr id="687" name="円/楕円 686"/>
        <xdr:cNvSpPr/>
      </xdr:nvSpPr>
      <xdr:spPr>
        <a:xfrm>
          <a:off x="16268700" y="168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163079</xdr:rowOff>
    </xdr:from>
    <xdr:ext cx="534377" cy="259045"/>
    <xdr:sp macro="" textlink="">
      <xdr:nvSpPr>
        <xdr:cNvPr id="688" name="積立金該当値テキスト"/>
        <xdr:cNvSpPr txBox="1"/>
      </xdr:nvSpPr>
      <xdr:spPr>
        <a:xfrm>
          <a:off x="16370300" y="167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140869</xdr:rowOff>
    </xdr:from>
    <xdr:to>
      <xdr:col>22</xdr:col>
      <xdr:colOff>415925</xdr:colOff>
      <xdr:row>99</xdr:row>
      <xdr:rowOff>71019</xdr:rowOff>
    </xdr:to>
    <xdr:sp macro="" textlink="">
      <xdr:nvSpPr>
        <xdr:cNvPr id="689" name="円/楕円 688"/>
        <xdr:cNvSpPr/>
      </xdr:nvSpPr>
      <xdr:spPr>
        <a:xfrm>
          <a:off x="15430500" y="169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62146</xdr:rowOff>
    </xdr:from>
    <xdr:ext cx="469744" cy="259045"/>
    <xdr:sp macro="" textlink="">
      <xdr:nvSpPr>
        <xdr:cNvPr id="690" name="テキスト ボックス 689"/>
        <xdr:cNvSpPr txBox="1"/>
      </xdr:nvSpPr>
      <xdr:spPr>
        <a:xfrm>
          <a:off x="15246427"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108933</xdr:rowOff>
    </xdr:from>
    <xdr:to>
      <xdr:col>21</xdr:col>
      <xdr:colOff>212725</xdr:colOff>
      <xdr:row>99</xdr:row>
      <xdr:rowOff>39083</xdr:rowOff>
    </xdr:to>
    <xdr:sp macro="" textlink="">
      <xdr:nvSpPr>
        <xdr:cNvPr id="691" name="円/楕円 690"/>
        <xdr:cNvSpPr/>
      </xdr:nvSpPr>
      <xdr:spPr>
        <a:xfrm>
          <a:off x="14541500" y="169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30210</xdr:rowOff>
    </xdr:from>
    <xdr:ext cx="469744" cy="259045"/>
    <xdr:sp macro="" textlink="">
      <xdr:nvSpPr>
        <xdr:cNvPr id="692" name="テキスト ボックス 691"/>
        <xdr:cNvSpPr txBox="1"/>
      </xdr:nvSpPr>
      <xdr:spPr>
        <a:xfrm>
          <a:off x="14357427" y="1700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22034</xdr:rowOff>
    </xdr:from>
    <xdr:to>
      <xdr:col>20</xdr:col>
      <xdr:colOff>9525</xdr:colOff>
      <xdr:row>98</xdr:row>
      <xdr:rowOff>123634</xdr:rowOff>
    </xdr:to>
    <xdr:sp macro="" textlink="">
      <xdr:nvSpPr>
        <xdr:cNvPr id="693" name="円/楕円 692"/>
        <xdr:cNvSpPr/>
      </xdr:nvSpPr>
      <xdr:spPr>
        <a:xfrm>
          <a:off x="13652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114761</xdr:rowOff>
    </xdr:from>
    <xdr:ext cx="534377" cy="259045"/>
    <xdr:sp macro="" textlink="">
      <xdr:nvSpPr>
        <xdr:cNvPr id="694" name="テキスト ボックス 693"/>
        <xdr:cNvSpPr txBox="1"/>
      </xdr:nvSpPr>
      <xdr:spPr>
        <a:xfrm>
          <a:off x="13436111" y="16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92374</xdr:rowOff>
    </xdr:from>
    <xdr:to>
      <xdr:col>18</xdr:col>
      <xdr:colOff>492125</xdr:colOff>
      <xdr:row>99</xdr:row>
      <xdr:rowOff>22524</xdr:rowOff>
    </xdr:to>
    <xdr:sp macro="" textlink="">
      <xdr:nvSpPr>
        <xdr:cNvPr id="695" name="円/楕円 694"/>
        <xdr:cNvSpPr/>
      </xdr:nvSpPr>
      <xdr:spPr>
        <a:xfrm>
          <a:off x="12763500" y="168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13651</xdr:rowOff>
    </xdr:from>
    <xdr:ext cx="469744" cy="259045"/>
    <xdr:sp macro="" textlink="">
      <xdr:nvSpPr>
        <xdr:cNvPr id="696" name="テキスト ボックス 695"/>
        <xdr:cNvSpPr txBox="1"/>
      </xdr:nvSpPr>
      <xdr:spPr>
        <a:xfrm>
          <a:off x="12579427" y="1698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31934</xdr:rowOff>
    </xdr:from>
    <xdr:to>
      <xdr:col>32</xdr:col>
      <xdr:colOff>187325</xdr:colOff>
      <xdr:row>39</xdr:row>
      <xdr:rowOff>32048</xdr:rowOff>
    </xdr:to>
    <xdr:cxnSp macro="">
      <xdr:nvCxnSpPr>
        <xdr:cNvPr id="725" name="直線コネクタ 724"/>
        <xdr:cNvCxnSpPr/>
      </xdr:nvCxnSpPr>
      <xdr:spPr>
        <a:xfrm>
          <a:off x="21323300" y="671848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20256</xdr:rowOff>
    </xdr:from>
    <xdr:to>
      <xdr:col>31</xdr:col>
      <xdr:colOff>34925</xdr:colOff>
      <xdr:row>39</xdr:row>
      <xdr:rowOff>31934</xdr:rowOff>
    </xdr:to>
    <xdr:cxnSp macro="">
      <xdr:nvCxnSpPr>
        <xdr:cNvPr id="728" name="直線コネクタ 727"/>
        <xdr:cNvCxnSpPr/>
      </xdr:nvCxnSpPr>
      <xdr:spPr>
        <a:xfrm>
          <a:off x="20434300" y="6706806"/>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597</xdr:rowOff>
    </xdr:from>
    <xdr:to>
      <xdr:col>29</xdr:col>
      <xdr:colOff>517525</xdr:colOff>
      <xdr:row>39</xdr:row>
      <xdr:rowOff>20256</xdr:rowOff>
    </xdr:to>
    <xdr:cxnSp macro="">
      <xdr:nvCxnSpPr>
        <xdr:cNvPr id="731" name="直線コネクタ 730"/>
        <xdr:cNvCxnSpPr/>
      </xdr:nvCxnSpPr>
      <xdr:spPr>
        <a:xfrm>
          <a:off x="19545300" y="6687147"/>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30125</xdr:rowOff>
    </xdr:from>
    <xdr:to>
      <xdr:col>28</xdr:col>
      <xdr:colOff>314325</xdr:colOff>
      <xdr:row>39</xdr:row>
      <xdr:rowOff>597</xdr:rowOff>
    </xdr:to>
    <xdr:cxnSp macro="">
      <xdr:nvCxnSpPr>
        <xdr:cNvPr id="734" name="直線コネクタ 733"/>
        <xdr:cNvCxnSpPr/>
      </xdr:nvCxnSpPr>
      <xdr:spPr>
        <a:xfrm>
          <a:off x="18656300" y="6545225"/>
          <a:ext cx="889000" cy="14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152698</xdr:rowOff>
    </xdr:from>
    <xdr:to>
      <xdr:col>32</xdr:col>
      <xdr:colOff>238125</xdr:colOff>
      <xdr:row>39</xdr:row>
      <xdr:rowOff>82848</xdr:rowOff>
    </xdr:to>
    <xdr:sp macro="" textlink="">
      <xdr:nvSpPr>
        <xdr:cNvPr id="744" name="円/楕円 743"/>
        <xdr:cNvSpPr/>
      </xdr:nvSpPr>
      <xdr:spPr>
        <a:xfrm>
          <a:off x="22110700" y="66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78565" cy="259045"/>
    <xdr:sp macro="" textlink="">
      <xdr:nvSpPr>
        <xdr:cNvPr id="745" name="投資及び出資金該当値テキスト"/>
        <xdr:cNvSpPr txBox="1"/>
      </xdr:nvSpPr>
      <xdr:spPr>
        <a:xfrm>
          <a:off x="22212300" y="6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152584</xdr:rowOff>
    </xdr:from>
    <xdr:to>
      <xdr:col>31</xdr:col>
      <xdr:colOff>85725</xdr:colOff>
      <xdr:row>39</xdr:row>
      <xdr:rowOff>82734</xdr:rowOff>
    </xdr:to>
    <xdr:sp macro="" textlink="">
      <xdr:nvSpPr>
        <xdr:cNvPr id="746" name="円/楕円 745"/>
        <xdr:cNvSpPr/>
      </xdr:nvSpPr>
      <xdr:spPr>
        <a:xfrm>
          <a:off x="21272500" y="66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73861</xdr:rowOff>
    </xdr:from>
    <xdr:ext cx="378565" cy="259045"/>
    <xdr:sp macro="" textlink="">
      <xdr:nvSpPr>
        <xdr:cNvPr id="747" name="テキスト ボックス 746"/>
        <xdr:cNvSpPr txBox="1"/>
      </xdr:nvSpPr>
      <xdr:spPr>
        <a:xfrm>
          <a:off x="21134017" y="676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140906</xdr:rowOff>
    </xdr:from>
    <xdr:to>
      <xdr:col>29</xdr:col>
      <xdr:colOff>568325</xdr:colOff>
      <xdr:row>39</xdr:row>
      <xdr:rowOff>71056</xdr:rowOff>
    </xdr:to>
    <xdr:sp macro="" textlink="">
      <xdr:nvSpPr>
        <xdr:cNvPr id="748" name="円/楕円 747"/>
        <xdr:cNvSpPr/>
      </xdr:nvSpPr>
      <xdr:spPr>
        <a:xfrm>
          <a:off x="20383500" y="66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62183</xdr:rowOff>
    </xdr:from>
    <xdr:ext cx="469744" cy="259045"/>
    <xdr:sp macro="" textlink="">
      <xdr:nvSpPr>
        <xdr:cNvPr id="749" name="テキスト ボックス 748"/>
        <xdr:cNvSpPr txBox="1"/>
      </xdr:nvSpPr>
      <xdr:spPr>
        <a:xfrm>
          <a:off x="20199427" y="67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121247</xdr:rowOff>
    </xdr:from>
    <xdr:to>
      <xdr:col>28</xdr:col>
      <xdr:colOff>365125</xdr:colOff>
      <xdr:row>39</xdr:row>
      <xdr:rowOff>51397</xdr:rowOff>
    </xdr:to>
    <xdr:sp macro="" textlink="">
      <xdr:nvSpPr>
        <xdr:cNvPr id="750" name="円/楕円 749"/>
        <xdr:cNvSpPr/>
      </xdr:nvSpPr>
      <xdr:spPr>
        <a:xfrm>
          <a:off x="19494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67924</xdr:rowOff>
    </xdr:from>
    <xdr:ext cx="469744" cy="259045"/>
    <xdr:sp macro="" textlink="">
      <xdr:nvSpPr>
        <xdr:cNvPr id="751" name="テキスト ボックス 750"/>
        <xdr:cNvSpPr txBox="1"/>
      </xdr:nvSpPr>
      <xdr:spPr>
        <a:xfrm>
          <a:off x="19310427" y="64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150775</xdr:rowOff>
    </xdr:from>
    <xdr:to>
      <xdr:col>27</xdr:col>
      <xdr:colOff>161925</xdr:colOff>
      <xdr:row>38</xdr:row>
      <xdr:rowOff>80925</xdr:rowOff>
    </xdr:to>
    <xdr:sp macro="" textlink="">
      <xdr:nvSpPr>
        <xdr:cNvPr id="752" name="円/楕円 751"/>
        <xdr:cNvSpPr/>
      </xdr:nvSpPr>
      <xdr:spPr>
        <a:xfrm>
          <a:off x="18605500" y="64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97452</xdr:rowOff>
    </xdr:from>
    <xdr:ext cx="469744" cy="259045"/>
    <xdr:sp macro="" textlink="">
      <xdr:nvSpPr>
        <xdr:cNvPr id="753" name="テキスト ボックス 752"/>
        <xdr:cNvSpPr txBox="1"/>
      </xdr:nvSpPr>
      <xdr:spPr>
        <a:xfrm>
          <a:off x="18421427" y="62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97866</xdr:rowOff>
    </xdr:from>
    <xdr:to>
      <xdr:col>32</xdr:col>
      <xdr:colOff>187325</xdr:colOff>
      <xdr:row>59</xdr:row>
      <xdr:rowOff>97899</xdr:rowOff>
    </xdr:to>
    <xdr:cxnSp macro="">
      <xdr:nvCxnSpPr>
        <xdr:cNvPr id="784" name="直線コネクタ 783"/>
        <xdr:cNvCxnSpPr/>
      </xdr:nvCxnSpPr>
      <xdr:spPr>
        <a:xfrm>
          <a:off x="21323300" y="1021341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97866</xdr:rowOff>
    </xdr:from>
    <xdr:to>
      <xdr:col>31</xdr:col>
      <xdr:colOff>34925</xdr:colOff>
      <xdr:row>59</xdr:row>
      <xdr:rowOff>97866</xdr:rowOff>
    </xdr:to>
    <xdr:cxnSp macro="">
      <xdr:nvCxnSpPr>
        <xdr:cNvPr id="787" name="直線コネクタ 786"/>
        <xdr:cNvCxnSpPr/>
      </xdr:nvCxnSpPr>
      <xdr:spPr>
        <a:xfrm>
          <a:off x="20434300" y="10213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97801</xdr:rowOff>
    </xdr:from>
    <xdr:to>
      <xdr:col>29</xdr:col>
      <xdr:colOff>517525</xdr:colOff>
      <xdr:row>59</xdr:row>
      <xdr:rowOff>97866</xdr:rowOff>
    </xdr:to>
    <xdr:cxnSp macro="">
      <xdr:nvCxnSpPr>
        <xdr:cNvPr id="790" name="直線コネクタ 789"/>
        <xdr:cNvCxnSpPr/>
      </xdr:nvCxnSpPr>
      <xdr:spPr>
        <a:xfrm>
          <a:off x="19545300" y="1021335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97801</xdr:rowOff>
    </xdr:from>
    <xdr:to>
      <xdr:col>28</xdr:col>
      <xdr:colOff>314325</xdr:colOff>
      <xdr:row>59</xdr:row>
      <xdr:rowOff>98258</xdr:rowOff>
    </xdr:to>
    <xdr:cxnSp macro="">
      <xdr:nvCxnSpPr>
        <xdr:cNvPr id="793" name="直線コネクタ 792"/>
        <xdr:cNvCxnSpPr/>
      </xdr:nvCxnSpPr>
      <xdr:spPr>
        <a:xfrm flipV="1">
          <a:off x="18656300" y="102133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47099</xdr:rowOff>
    </xdr:from>
    <xdr:to>
      <xdr:col>32</xdr:col>
      <xdr:colOff>238125</xdr:colOff>
      <xdr:row>59</xdr:row>
      <xdr:rowOff>148699</xdr:rowOff>
    </xdr:to>
    <xdr:sp macro="" textlink="">
      <xdr:nvSpPr>
        <xdr:cNvPr id="803" name="円/楕円 802"/>
        <xdr:cNvSpPr/>
      </xdr:nvSpPr>
      <xdr:spPr>
        <a:xfrm>
          <a:off x="22110700" y="101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133476</xdr:rowOff>
    </xdr:from>
    <xdr:ext cx="313932" cy="259045"/>
    <xdr:sp macro="" textlink="">
      <xdr:nvSpPr>
        <xdr:cNvPr id="804" name="貸付金該当値テキスト"/>
        <xdr:cNvSpPr txBox="1"/>
      </xdr:nvSpPr>
      <xdr:spPr>
        <a:xfrm>
          <a:off x="22212300" y="100775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47066</xdr:rowOff>
    </xdr:from>
    <xdr:to>
      <xdr:col>31</xdr:col>
      <xdr:colOff>85725</xdr:colOff>
      <xdr:row>59</xdr:row>
      <xdr:rowOff>148666</xdr:rowOff>
    </xdr:to>
    <xdr:sp macro="" textlink="">
      <xdr:nvSpPr>
        <xdr:cNvPr id="805" name="円/楕円 804"/>
        <xdr:cNvSpPr/>
      </xdr:nvSpPr>
      <xdr:spPr>
        <a:xfrm>
          <a:off x="21272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139793</xdr:rowOff>
    </xdr:from>
    <xdr:ext cx="313932" cy="259045"/>
    <xdr:sp macro="" textlink="">
      <xdr:nvSpPr>
        <xdr:cNvPr id="806" name="テキスト ボックス 805"/>
        <xdr:cNvSpPr txBox="1"/>
      </xdr:nvSpPr>
      <xdr:spPr>
        <a:xfrm>
          <a:off x="21166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47066</xdr:rowOff>
    </xdr:from>
    <xdr:to>
      <xdr:col>29</xdr:col>
      <xdr:colOff>568325</xdr:colOff>
      <xdr:row>59</xdr:row>
      <xdr:rowOff>148666</xdr:rowOff>
    </xdr:to>
    <xdr:sp macro="" textlink="">
      <xdr:nvSpPr>
        <xdr:cNvPr id="807" name="円/楕円 806"/>
        <xdr:cNvSpPr/>
      </xdr:nvSpPr>
      <xdr:spPr>
        <a:xfrm>
          <a:off x="20383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139793</xdr:rowOff>
    </xdr:from>
    <xdr:ext cx="313932" cy="259045"/>
    <xdr:sp macro="" textlink="">
      <xdr:nvSpPr>
        <xdr:cNvPr id="808" name="テキスト ボックス 807"/>
        <xdr:cNvSpPr txBox="1"/>
      </xdr:nvSpPr>
      <xdr:spPr>
        <a:xfrm>
          <a:off x="20277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47001</xdr:rowOff>
    </xdr:from>
    <xdr:to>
      <xdr:col>28</xdr:col>
      <xdr:colOff>365125</xdr:colOff>
      <xdr:row>59</xdr:row>
      <xdr:rowOff>148601</xdr:rowOff>
    </xdr:to>
    <xdr:sp macro="" textlink="">
      <xdr:nvSpPr>
        <xdr:cNvPr id="809" name="円/楕円 808"/>
        <xdr:cNvSpPr/>
      </xdr:nvSpPr>
      <xdr:spPr>
        <a:xfrm>
          <a:off x="19494500" y="10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139728</xdr:rowOff>
    </xdr:from>
    <xdr:ext cx="313932" cy="259045"/>
    <xdr:sp macro="" textlink="">
      <xdr:nvSpPr>
        <xdr:cNvPr id="810" name="テキスト ボックス 809"/>
        <xdr:cNvSpPr txBox="1"/>
      </xdr:nvSpPr>
      <xdr:spPr>
        <a:xfrm>
          <a:off x="19388333" y="10255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47458</xdr:rowOff>
    </xdr:from>
    <xdr:to>
      <xdr:col>27</xdr:col>
      <xdr:colOff>161925</xdr:colOff>
      <xdr:row>59</xdr:row>
      <xdr:rowOff>149058</xdr:rowOff>
    </xdr:to>
    <xdr:sp macro="" textlink="">
      <xdr:nvSpPr>
        <xdr:cNvPr id="811" name="円/楕円 810"/>
        <xdr:cNvSpPr/>
      </xdr:nvSpPr>
      <xdr:spPr>
        <a:xfrm>
          <a:off x="186055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140185</xdr:rowOff>
    </xdr:from>
    <xdr:ext cx="313932" cy="259045"/>
    <xdr:sp macro="" textlink="">
      <xdr:nvSpPr>
        <xdr:cNvPr id="812" name="テキスト ボックス 811"/>
        <xdr:cNvSpPr txBox="1"/>
      </xdr:nvSpPr>
      <xdr:spPr>
        <a:xfrm>
          <a:off x="18499333" y="10255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28273</xdr:rowOff>
    </xdr:from>
    <xdr:to>
      <xdr:col>32</xdr:col>
      <xdr:colOff>187325</xdr:colOff>
      <xdr:row>76</xdr:row>
      <xdr:rowOff>44962</xdr:rowOff>
    </xdr:to>
    <xdr:cxnSp macro="">
      <xdr:nvCxnSpPr>
        <xdr:cNvPr id="844" name="直線コネクタ 843"/>
        <xdr:cNvCxnSpPr/>
      </xdr:nvCxnSpPr>
      <xdr:spPr>
        <a:xfrm flipV="1">
          <a:off x="21323300" y="12887023"/>
          <a:ext cx="838200" cy="1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44962</xdr:rowOff>
    </xdr:from>
    <xdr:to>
      <xdr:col>31</xdr:col>
      <xdr:colOff>34925</xdr:colOff>
      <xdr:row>76</xdr:row>
      <xdr:rowOff>164046</xdr:rowOff>
    </xdr:to>
    <xdr:cxnSp macro="">
      <xdr:nvCxnSpPr>
        <xdr:cNvPr id="847" name="直線コネクタ 846"/>
        <xdr:cNvCxnSpPr/>
      </xdr:nvCxnSpPr>
      <xdr:spPr>
        <a:xfrm flipV="1">
          <a:off x="20434300" y="13075162"/>
          <a:ext cx="889000" cy="1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164046</xdr:rowOff>
    </xdr:from>
    <xdr:to>
      <xdr:col>29</xdr:col>
      <xdr:colOff>517525</xdr:colOff>
      <xdr:row>77</xdr:row>
      <xdr:rowOff>27017</xdr:rowOff>
    </xdr:to>
    <xdr:cxnSp macro="">
      <xdr:nvCxnSpPr>
        <xdr:cNvPr id="850" name="直線コネクタ 849"/>
        <xdr:cNvCxnSpPr/>
      </xdr:nvCxnSpPr>
      <xdr:spPr>
        <a:xfrm flipV="1">
          <a:off x="19545300" y="13194246"/>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27017</xdr:rowOff>
    </xdr:from>
    <xdr:to>
      <xdr:col>28</xdr:col>
      <xdr:colOff>314325</xdr:colOff>
      <xdr:row>77</xdr:row>
      <xdr:rowOff>65143</xdr:rowOff>
    </xdr:to>
    <xdr:cxnSp macro="">
      <xdr:nvCxnSpPr>
        <xdr:cNvPr id="853" name="直線コネクタ 852"/>
        <xdr:cNvCxnSpPr/>
      </xdr:nvCxnSpPr>
      <xdr:spPr>
        <a:xfrm flipV="1">
          <a:off x="18656300" y="13228667"/>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148923</xdr:rowOff>
    </xdr:from>
    <xdr:to>
      <xdr:col>32</xdr:col>
      <xdr:colOff>238125</xdr:colOff>
      <xdr:row>75</xdr:row>
      <xdr:rowOff>79073</xdr:rowOff>
    </xdr:to>
    <xdr:sp macro="" textlink="">
      <xdr:nvSpPr>
        <xdr:cNvPr id="863" name="円/楕円 862"/>
        <xdr:cNvSpPr/>
      </xdr:nvSpPr>
      <xdr:spPr>
        <a:xfrm>
          <a:off x="22110700" y="128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350</xdr:rowOff>
    </xdr:from>
    <xdr:ext cx="534377" cy="259045"/>
    <xdr:sp macro="" textlink="">
      <xdr:nvSpPr>
        <xdr:cNvPr id="864" name="繰出金該当値テキスト"/>
        <xdr:cNvSpPr txBox="1"/>
      </xdr:nvSpPr>
      <xdr:spPr>
        <a:xfrm>
          <a:off x="22212300" y="126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66,324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165612</xdr:rowOff>
    </xdr:from>
    <xdr:to>
      <xdr:col>31</xdr:col>
      <xdr:colOff>85725</xdr:colOff>
      <xdr:row>76</xdr:row>
      <xdr:rowOff>95762</xdr:rowOff>
    </xdr:to>
    <xdr:sp macro="" textlink="">
      <xdr:nvSpPr>
        <xdr:cNvPr id="865" name="円/楕円 864"/>
        <xdr:cNvSpPr/>
      </xdr:nvSpPr>
      <xdr:spPr>
        <a:xfrm>
          <a:off x="212725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86889</xdr:rowOff>
    </xdr:from>
    <xdr:ext cx="534377" cy="259045"/>
    <xdr:sp macro="" textlink="">
      <xdr:nvSpPr>
        <xdr:cNvPr id="866" name="テキスト ボックス 865"/>
        <xdr:cNvSpPr txBox="1"/>
      </xdr:nvSpPr>
      <xdr:spPr>
        <a:xfrm>
          <a:off x="21056111" y="131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113246</xdr:rowOff>
    </xdr:from>
    <xdr:to>
      <xdr:col>29</xdr:col>
      <xdr:colOff>568325</xdr:colOff>
      <xdr:row>77</xdr:row>
      <xdr:rowOff>43396</xdr:rowOff>
    </xdr:to>
    <xdr:sp macro="" textlink="">
      <xdr:nvSpPr>
        <xdr:cNvPr id="867" name="円/楕円 866"/>
        <xdr:cNvSpPr/>
      </xdr:nvSpPr>
      <xdr:spPr>
        <a:xfrm>
          <a:off x="20383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34523</xdr:rowOff>
    </xdr:from>
    <xdr:ext cx="534377" cy="259045"/>
    <xdr:sp macro="" textlink="">
      <xdr:nvSpPr>
        <xdr:cNvPr id="868" name="テキスト ボックス 867"/>
        <xdr:cNvSpPr txBox="1"/>
      </xdr:nvSpPr>
      <xdr:spPr>
        <a:xfrm>
          <a:off x="20167111" y="13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147667</xdr:rowOff>
    </xdr:from>
    <xdr:to>
      <xdr:col>28</xdr:col>
      <xdr:colOff>365125</xdr:colOff>
      <xdr:row>77</xdr:row>
      <xdr:rowOff>77817</xdr:rowOff>
    </xdr:to>
    <xdr:sp macro="" textlink="">
      <xdr:nvSpPr>
        <xdr:cNvPr id="869" name="円/楕円 868"/>
        <xdr:cNvSpPr/>
      </xdr:nvSpPr>
      <xdr:spPr>
        <a:xfrm>
          <a:off x="19494500" y="131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68944</xdr:rowOff>
    </xdr:from>
    <xdr:ext cx="534377" cy="259045"/>
    <xdr:sp macro="" textlink="">
      <xdr:nvSpPr>
        <xdr:cNvPr id="870" name="テキスト ボックス 869"/>
        <xdr:cNvSpPr txBox="1"/>
      </xdr:nvSpPr>
      <xdr:spPr>
        <a:xfrm>
          <a:off x="19278111" y="132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14343</xdr:rowOff>
    </xdr:from>
    <xdr:to>
      <xdr:col>27</xdr:col>
      <xdr:colOff>161925</xdr:colOff>
      <xdr:row>77</xdr:row>
      <xdr:rowOff>115943</xdr:rowOff>
    </xdr:to>
    <xdr:sp macro="" textlink="">
      <xdr:nvSpPr>
        <xdr:cNvPr id="871" name="円/楕円 870"/>
        <xdr:cNvSpPr/>
      </xdr:nvSpPr>
      <xdr:spPr>
        <a:xfrm>
          <a:off x="18605500" y="132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107070</xdr:rowOff>
    </xdr:from>
    <xdr:ext cx="534377" cy="259045"/>
    <xdr:sp macro="" textlink="">
      <xdr:nvSpPr>
        <xdr:cNvPr id="872" name="テキスト ボックス 871"/>
        <xdr:cNvSpPr txBox="1"/>
      </xdr:nvSpPr>
      <xdr:spPr>
        <a:xfrm>
          <a:off x="18389111" y="1330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性質別の決算額を各年度の１月１日の人口（例：平成２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年度決算額を平成２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年１月１日現在人口で割る。）で割って、それぞれの値を出している。人口は、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で、６</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人の減、</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で６</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人減少し、</a:t>
          </a:r>
          <a:r>
            <a:rPr kumimoji="1" lang="ja-JP" altLang="en-US" sz="1100">
              <a:solidFill>
                <a:schemeClr val="dk1"/>
              </a:solidFill>
              <a:effectLst/>
              <a:latin typeface="+mn-lt"/>
              <a:ea typeface="+mn-ea"/>
              <a:cs typeface="+mn-cs"/>
            </a:rPr>
            <a:t>この１０年</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０００</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程</a:t>
          </a:r>
          <a:r>
            <a:rPr kumimoji="1" lang="ja-JP" altLang="ja-JP" sz="1100">
              <a:solidFill>
                <a:schemeClr val="dk1"/>
              </a:solidFill>
              <a:effectLst/>
              <a:latin typeface="+mn-lt"/>
              <a:ea typeface="+mn-ea"/>
              <a:cs typeface="+mn-cs"/>
            </a:rPr>
            <a:t>減少している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全体の歳出決算総額は、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も減少し、</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と比べて</a:t>
          </a:r>
          <a:r>
            <a:rPr kumimoji="1" lang="ja-JP" altLang="en-US" sz="1100">
              <a:solidFill>
                <a:schemeClr val="dk1"/>
              </a:solidFill>
              <a:effectLst/>
              <a:latin typeface="+mn-lt"/>
              <a:ea typeface="+mn-ea"/>
              <a:cs typeface="+mn-cs"/>
            </a:rPr>
            <a:t>２４５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７４３</a:t>
          </a:r>
          <a:r>
            <a:rPr kumimoji="1" lang="ja-JP" altLang="ja-JP" sz="1100">
              <a:solidFill>
                <a:schemeClr val="dk1"/>
              </a:solidFill>
              <a:effectLst/>
              <a:latin typeface="+mn-lt"/>
              <a:ea typeface="+mn-ea"/>
              <a:cs typeface="+mn-cs"/>
            </a:rPr>
            <a:t>千円減っている。しかし、人口も年々大きく減少しているため、総歳出決算額における住民一人あたりの値は、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２５で５６２，８４５円、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２６で５７３，９４９円、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２７で５８０，７９５円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２８で５８４，５９０円</a:t>
          </a:r>
          <a:r>
            <a:rPr kumimoji="1" lang="ja-JP" altLang="ja-JP" sz="1100">
              <a:solidFill>
                <a:schemeClr val="dk1"/>
              </a:solidFill>
              <a:effectLst/>
              <a:latin typeface="+mn-lt"/>
              <a:ea typeface="+mn-ea"/>
              <a:cs typeface="+mn-cs"/>
            </a:rPr>
            <a:t>と年々増加している。</a:t>
          </a:r>
          <a:r>
            <a:rPr kumimoji="1" lang="ja-JP" altLang="en-US" sz="1100">
              <a:solidFill>
                <a:schemeClr val="dk1"/>
              </a:solidFill>
              <a:effectLst/>
              <a:latin typeface="+mn-lt"/>
              <a:ea typeface="+mn-ea"/>
              <a:cs typeface="+mn-cs"/>
            </a:rPr>
            <a:t>一人あたりのコストを維持するなら、毎年６００人減少し、一人当たりの決算額を５８０，０００円とすると、年間３４８、０００千円以上歳出を落とさなくてはいけない。</a:t>
          </a:r>
          <a:endParaRPr lang="ja-JP" altLang="ja-JP" sz="1400">
            <a:effectLst/>
          </a:endParaRPr>
        </a:p>
        <a:p>
          <a:r>
            <a:rPr kumimoji="1" lang="ja-JP" altLang="ja-JP" sz="1100">
              <a:solidFill>
                <a:schemeClr val="dk1"/>
              </a:solidFill>
              <a:effectLst/>
              <a:latin typeface="+mn-lt"/>
              <a:ea typeface="+mn-ea"/>
              <a:cs typeface="+mn-cs"/>
            </a:rPr>
            <a:t>　類似団体と比べて高い住民一人当たりの性質別歳出は、人件費、補助費等、公債費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である。人件費、公債費については、高い値で推移しているが、経費抑制により、年々類似団体との差が縮減されている。</a:t>
          </a:r>
          <a:r>
            <a:rPr kumimoji="1" lang="ja-JP" altLang="en-US" sz="1100">
              <a:solidFill>
                <a:schemeClr val="dk1"/>
              </a:solidFill>
              <a:effectLst/>
              <a:latin typeface="+mn-lt"/>
              <a:ea typeface="+mn-ea"/>
              <a:cs typeface="+mn-cs"/>
            </a:rPr>
            <a:t>昨年度類似団体より高かった</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今年度光熱水費の抑制などにより平均値を下回った。補助費等と繰出金については、今年度より後期高齢者医療広域連合負担金の計上性質科目を多くの団体と同じ科目に変更したため大きく数字が動いた。その結果後も、類似団体に比べ、公営企業への繰出金や</a:t>
          </a:r>
          <a:r>
            <a:rPr lang="ja-JP" altLang="ja-JP" sz="1100" b="0" i="0" baseline="0">
              <a:solidFill>
                <a:schemeClr val="dk1"/>
              </a:solidFill>
              <a:effectLst/>
              <a:latin typeface="+mn-lt"/>
              <a:ea typeface="+mn-ea"/>
              <a:cs typeface="+mn-cs"/>
            </a:rPr>
            <a:t>一部事務組合負担金、公共交通維持への補助等、</a:t>
          </a:r>
          <a:r>
            <a:rPr lang="ja-JP" altLang="en-US" sz="1100" b="0" i="0" baseline="0">
              <a:solidFill>
                <a:schemeClr val="dk1"/>
              </a:solidFill>
              <a:effectLst/>
              <a:latin typeface="+mn-lt"/>
              <a:ea typeface="+mn-ea"/>
              <a:cs typeface="+mn-cs"/>
            </a:rPr>
            <a:t>各</a:t>
          </a:r>
          <a:r>
            <a:rPr lang="ja-JP" altLang="ja-JP" sz="1100" b="0" i="0" baseline="0">
              <a:solidFill>
                <a:schemeClr val="dk1"/>
              </a:solidFill>
              <a:effectLst/>
              <a:latin typeface="+mn-lt"/>
              <a:ea typeface="+mn-ea"/>
              <a:cs typeface="+mn-cs"/>
            </a:rPr>
            <a:t>補助費</a:t>
          </a:r>
          <a:r>
            <a:rPr lang="ja-JP" altLang="en-US" sz="1100" b="0" i="0" baseline="0">
              <a:solidFill>
                <a:schemeClr val="dk1"/>
              </a:solidFill>
              <a:effectLst/>
              <a:latin typeface="+mn-lt"/>
              <a:ea typeface="+mn-ea"/>
              <a:cs typeface="+mn-cs"/>
            </a:rPr>
            <a:t>が多く、また、高齢化による後期高齢者医療事業、</a:t>
          </a:r>
          <a:r>
            <a:rPr lang="ja-JP" altLang="ja-JP" sz="1100" b="0" i="0" baseline="0">
              <a:solidFill>
                <a:schemeClr val="dk1"/>
              </a:solidFill>
              <a:effectLst/>
              <a:latin typeface="+mn-lt"/>
              <a:ea typeface="+mn-ea"/>
              <a:cs typeface="+mn-cs"/>
            </a:rPr>
            <a:t>介護保険事業、</a:t>
          </a:r>
          <a:r>
            <a:rPr lang="ja-JP" altLang="en-US" sz="1100" b="0" i="0" baseline="0">
              <a:solidFill>
                <a:schemeClr val="dk1"/>
              </a:solidFill>
              <a:effectLst/>
              <a:latin typeface="+mn-lt"/>
              <a:ea typeface="+mn-ea"/>
              <a:cs typeface="+mn-cs"/>
            </a:rPr>
            <a:t>国民健康保険事業会計への繰出しや</a:t>
          </a:r>
          <a:r>
            <a:rPr lang="ja-JP" altLang="ja-JP" sz="1100" b="0" i="0" baseline="0">
              <a:solidFill>
                <a:schemeClr val="dk1"/>
              </a:solidFill>
              <a:effectLst/>
              <a:latin typeface="+mn-lt"/>
              <a:ea typeface="+mn-ea"/>
              <a:cs typeface="+mn-cs"/>
            </a:rPr>
            <a:t>下水道事業会計</a:t>
          </a:r>
          <a:r>
            <a:rPr lang="ja-JP" altLang="en-US" sz="1100" b="0" i="0" baseline="0">
              <a:solidFill>
                <a:schemeClr val="dk1"/>
              </a:solidFill>
              <a:effectLst/>
              <a:latin typeface="+mn-lt"/>
              <a:ea typeface="+mn-ea"/>
              <a:cs typeface="+mn-cs"/>
            </a:rPr>
            <a:t>や簡易水道事業</a:t>
          </a:r>
          <a:r>
            <a:rPr lang="ja-JP" altLang="ja-JP" sz="1100" b="0" i="0" baseline="0">
              <a:solidFill>
                <a:schemeClr val="dk1"/>
              </a:solidFill>
              <a:effectLst/>
              <a:latin typeface="+mn-lt"/>
              <a:ea typeface="+mn-ea"/>
              <a:cs typeface="+mn-cs"/>
            </a:rPr>
            <a:t>会計への繰出金が</a:t>
          </a:r>
          <a:r>
            <a:rPr lang="ja-JP" altLang="en-US" sz="1100" b="0" i="0" baseline="0">
              <a:solidFill>
                <a:schemeClr val="dk1"/>
              </a:solidFill>
              <a:effectLst/>
              <a:latin typeface="+mn-lt"/>
              <a:ea typeface="+mn-ea"/>
              <a:cs typeface="+mn-cs"/>
            </a:rPr>
            <a:t>多くなっている。</a:t>
          </a:r>
          <a:r>
            <a:rPr kumimoji="1" lang="ja-JP" altLang="ja-JP" sz="1100">
              <a:solidFill>
                <a:schemeClr val="dk1"/>
              </a:solidFill>
              <a:effectLst/>
              <a:latin typeface="+mn-lt"/>
              <a:ea typeface="+mn-ea"/>
              <a:cs typeface="+mn-cs"/>
            </a:rPr>
            <a:t>普通建設事業費総額では、類似団体より低いが、</a:t>
          </a:r>
          <a:r>
            <a:rPr kumimoji="1" lang="ja-JP" altLang="en-US" sz="1100">
              <a:solidFill>
                <a:schemeClr val="dk1"/>
              </a:solidFill>
              <a:effectLst/>
              <a:latin typeface="+mn-lt"/>
              <a:ea typeface="+mn-ea"/>
              <a:cs typeface="+mn-cs"/>
            </a:rPr>
            <a:t>更新整備などで昨年度より増加しており、</a:t>
          </a:r>
          <a:r>
            <a:rPr kumimoji="1" lang="ja-JP" altLang="ja-JP" sz="1100">
              <a:solidFill>
                <a:schemeClr val="dk1"/>
              </a:solidFill>
              <a:effectLst/>
              <a:latin typeface="+mn-lt"/>
              <a:ea typeface="+mn-ea"/>
              <a:cs typeface="+mn-cs"/>
            </a:rPr>
            <a:t>今後も老朽化した施設の改修等により増加が見込まれるが、人口がさらに減っていく見込みの中、今後</a:t>
          </a:r>
          <a:r>
            <a:rPr kumimoji="1" lang="ja-JP" altLang="en-US" sz="1100">
              <a:solidFill>
                <a:schemeClr val="dk1"/>
              </a:solidFill>
              <a:effectLst/>
              <a:latin typeface="+mn-lt"/>
              <a:ea typeface="+mn-ea"/>
              <a:cs typeface="+mn-cs"/>
            </a:rPr>
            <a:t>も公共施設等サービスの維持継続を含め</a:t>
          </a:r>
          <a:r>
            <a:rPr kumimoji="1" lang="ja-JP" altLang="ja-JP" sz="1100">
              <a:solidFill>
                <a:schemeClr val="dk1"/>
              </a:solidFill>
              <a:effectLst/>
              <a:latin typeface="+mn-lt"/>
              <a:ea typeface="+mn-ea"/>
              <a:cs typeface="+mn-cs"/>
            </a:rPr>
            <a:t>経費抑制をさらに加速させていく必要がある。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73597</xdr:rowOff>
    </xdr:from>
    <xdr:to>
      <xdr:col>6</xdr:col>
      <xdr:colOff>511175</xdr:colOff>
      <xdr:row>36</xdr:row>
      <xdr:rowOff>131128</xdr:rowOff>
    </xdr:to>
    <xdr:cxnSp macro="">
      <xdr:nvCxnSpPr>
        <xdr:cNvPr id="61" name="直線コネクタ 60"/>
        <xdr:cNvCxnSpPr/>
      </xdr:nvCxnSpPr>
      <xdr:spPr>
        <a:xfrm>
          <a:off x="3797300" y="6245797"/>
          <a:ext cx="8382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73597</xdr:rowOff>
    </xdr:from>
    <xdr:to>
      <xdr:col>5</xdr:col>
      <xdr:colOff>358775</xdr:colOff>
      <xdr:row>36</xdr:row>
      <xdr:rowOff>103124</xdr:rowOff>
    </xdr:to>
    <xdr:cxnSp macro="">
      <xdr:nvCxnSpPr>
        <xdr:cNvPr id="64" name="直線コネクタ 63"/>
        <xdr:cNvCxnSpPr/>
      </xdr:nvCxnSpPr>
      <xdr:spPr>
        <a:xfrm flipV="1">
          <a:off x="2908300" y="6245797"/>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59690</xdr:rowOff>
    </xdr:from>
    <xdr:to>
      <xdr:col>4</xdr:col>
      <xdr:colOff>155575</xdr:colOff>
      <xdr:row>36</xdr:row>
      <xdr:rowOff>103124</xdr:rowOff>
    </xdr:to>
    <xdr:cxnSp macro="">
      <xdr:nvCxnSpPr>
        <xdr:cNvPr id="67" name="直線コネクタ 66"/>
        <xdr:cNvCxnSpPr/>
      </xdr:nvCxnSpPr>
      <xdr:spPr>
        <a:xfrm>
          <a:off x="2019300" y="62318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12065</xdr:rowOff>
    </xdr:from>
    <xdr:to>
      <xdr:col>2</xdr:col>
      <xdr:colOff>638175</xdr:colOff>
      <xdr:row>36</xdr:row>
      <xdr:rowOff>59690</xdr:rowOff>
    </xdr:to>
    <xdr:cxnSp macro="">
      <xdr:nvCxnSpPr>
        <xdr:cNvPr id="70" name="直線コネクタ 69"/>
        <xdr:cNvCxnSpPr/>
      </xdr:nvCxnSpPr>
      <xdr:spPr>
        <a:xfrm>
          <a:off x="1130300" y="61842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80328</xdr:rowOff>
    </xdr:from>
    <xdr:to>
      <xdr:col>6</xdr:col>
      <xdr:colOff>561975</xdr:colOff>
      <xdr:row>37</xdr:row>
      <xdr:rowOff>10478</xdr:rowOff>
    </xdr:to>
    <xdr:sp macro="" textlink="">
      <xdr:nvSpPr>
        <xdr:cNvPr id="80" name="円/楕円 79"/>
        <xdr:cNvSpPr/>
      </xdr:nvSpPr>
      <xdr:spPr>
        <a:xfrm>
          <a:off x="45847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58755</xdr:rowOff>
    </xdr:from>
    <xdr:ext cx="469744" cy="259045"/>
    <xdr:sp macro="" textlink="">
      <xdr:nvSpPr>
        <xdr:cNvPr id="81" name="議会費該当値テキスト"/>
        <xdr:cNvSpPr txBox="1"/>
      </xdr:nvSpPr>
      <xdr:spPr>
        <a:xfrm>
          <a:off x="4686300" y="623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22797</xdr:rowOff>
    </xdr:from>
    <xdr:to>
      <xdr:col>5</xdr:col>
      <xdr:colOff>409575</xdr:colOff>
      <xdr:row>36</xdr:row>
      <xdr:rowOff>124397</xdr:rowOff>
    </xdr:to>
    <xdr:sp macro="" textlink="">
      <xdr:nvSpPr>
        <xdr:cNvPr id="82" name="円/楕円 81"/>
        <xdr:cNvSpPr/>
      </xdr:nvSpPr>
      <xdr:spPr>
        <a:xfrm>
          <a:off x="3746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115524</xdr:rowOff>
    </xdr:from>
    <xdr:ext cx="469744" cy="259045"/>
    <xdr:sp macro="" textlink="">
      <xdr:nvSpPr>
        <xdr:cNvPr id="83" name="テキスト ボックス 82"/>
        <xdr:cNvSpPr txBox="1"/>
      </xdr:nvSpPr>
      <xdr:spPr>
        <a:xfrm>
          <a:off x="3562427"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52324</xdr:rowOff>
    </xdr:from>
    <xdr:to>
      <xdr:col>4</xdr:col>
      <xdr:colOff>206375</xdr:colOff>
      <xdr:row>36</xdr:row>
      <xdr:rowOff>153924</xdr:rowOff>
    </xdr:to>
    <xdr:sp macro="" textlink="">
      <xdr:nvSpPr>
        <xdr:cNvPr id="84" name="円/楕円 83"/>
        <xdr:cNvSpPr/>
      </xdr:nvSpPr>
      <xdr:spPr>
        <a:xfrm>
          <a:off x="2857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145051</xdr:rowOff>
    </xdr:from>
    <xdr:ext cx="469744" cy="259045"/>
    <xdr:sp macro="" textlink="">
      <xdr:nvSpPr>
        <xdr:cNvPr id="85" name="テキスト ボックス 84"/>
        <xdr:cNvSpPr txBox="1"/>
      </xdr:nvSpPr>
      <xdr:spPr>
        <a:xfrm>
          <a:off x="2673427"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8890</xdr:rowOff>
    </xdr:from>
    <xdr:to>
      <xdr:col>3</xdr:col>
      <xdr:colOff>3175</xdr:colOff>
      <xdr:row>36</xdr:row>
      <xdr:rowOff>110490</xdr:rowOff>
    </xdr:to>
    <xdr:sp macro="" textlink="">
      <xdr:nvSpPr>
        <xdr:cNvPr id="86" name="円/楕円 85"/>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101617</xdr:rowOff>
    </xdr:from>
    <xdr:ext cx="469744" cy="259045"/>
    <xdr:sp macro="" textlink="">
      <xdr:nvSpPr>
        <xdr:cNvPr id="87" name="テキスト ボックス 86"/>
        <xdr:cNvSpPr txBox="1"/>
      </xdr:nvSpPr>
      <xdr:spPr>
        <a:xfrm>
          <a:off x="17844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132715</xdr:rowOff>
    </xdr:from>
    <xdr:to>
      <xdr:col>1</xdr:col>
      <xdr:colOff>485775</xdr:colOff>
      <xdr:row>36</xdr:row>
      <xdr:rowOff>62865</xdr:rowOff>
    </xdr:to>
    <xdr:sp macro="" textlink="">
      <xdr:nvSpPr>
        <xdr:cNvPr id="88" name="円/楕円 87"/>
        <xdr:cNvSpPr/>
      </xdr:nvSpPr>
      <xdr:spPr>
        <a:xfrm>
          <a:off x="1079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53992</xdr:rowOff>
    </xdr:from>
    <xdr:ext cx="469744" cy="259045"/>
    <xdr:sp macro="" textlink="">
      <xdr:nvSpPr>
        <xdr:cNvPr id="89" name="テキスト ボックス 88"/>
        <xdr:cNvSpPr txBox="1"/>
      </xdr:nvSpPr>
      <xdr:spPr>
        <a:xfrm>
          <a:off x="895427"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104080</xdr:rowOff>
    </xdr:from>
    <xdr:to>
      <xdr:col>6</xdr:col>
      <xdr:colOff>511175</xdr:colOff>
      <xdr:row>57</xdr:row>
      <xdr:rowOff>11286</xdr:rowOff>
    </xdr:to>
    <xdr:cxnSp macro="">
      <xdr:nvCxnSpPr>
        <xdr:cNvPr id="116" name="直線コネクタ 115"/>
        <xdr:cNvCxnSpPr/>
      </xdr:nvCxnSpPr>
      <xdr:spPr>
        <a:xfrm flipV="1">
          <a:off x="3797300" y="9705280"/>
          <a:ext cx="838200" cy="7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146234</xdr:rowOff>
    </xdr:from>
    <xdr:to>
      <xdr:col>5</xdr:col>
      <xdr:colOff>358775</xdr:colOff>
      <xdr:row>57</xdr:row>
      <xdr:rowOff>11286</xdr:rowOff>
    </xdr:to>
    <xdr:cxnSp macro="">
      <xdr:nvCxnSpPr>
        <xdr:cNvPr id="119" name="直線コネクタ 118"/>
        <xdr:cNvCxnSpPr/>
      </xdr:nvCxnSpPr>
      <xdr:spPr>
        <a:xfrm>
          <a:off x="2908300" y="9747434"/>
          <a:ext cx="8890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141885</xdr:rowOff>
    </xdr:from>
    <xdr:to>
      <xdr:col>4</xdr:col>
      <xdr:colOff>155575</xdr:colOff>
      <xdr:row>56</xdr:row>
      <xdr:rowOff>146234</xdr:rowOff>
    </xdr:to>
    <xdr:cxnSp macro="">
      <xdr:nvCxnSpPr>
        <xdr:cNvPr id="122" name="直線コネクタ 121"/>
        <xdr:cNvCxnSpPr/>
      </xdr:nvCxnSpPr>
      <xdr:spPr>
        <a:xfrm>
          <a:off x="2019300" y="9743085"/>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141885</xdr:rowOff>
    </xdr:from>
    <xdr:to>
      <xdr:col>2</xdr:col>
      <xdr:colOff>638175</xdr:colOff>
      <xdr:row>57</xdr:row>
      <xdr:rowOff>14318</xdr:rowOff>
    </xdr:to>
    <xdr:cxnSp macro="">
      <xdr:nvCxnSpPr>
        <xdr:cNvPr id="125" name="直線コネクタ 124"/>
        <xdr:cNvCxnSpPr/>
      </xdr:nvCxnSpPr>
      <xdr:spPr>
        <a:xfrm flipV="1">
          <a:off x="1130300" y="9743085"/>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53280</xdr:rowOff>
    </xdr:from>
    <xdr:to>
      <xdr:col>6</xdr:col>
      <xdr:colOff>561975</xdr:colOff>
      <xdr:row>56</xdr:row>
      <xdr:rowOff>154880</xdr:rowOff>
    </xdr:to>
    <xdr:sp macro="" textlink="">
      <xdr:nvSpPr>
        <xdr:cNvPr id="135" name="円/楕円 134"/>
        <xdr:cNvSpPr/>
      </xdr:nvSpPr>
      <xdr:spPr>
        <a:xfrm>
          <a:off x="4584700" y="96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31707</xdr:rowOff>
    </xdr:from>
    <xdr:ext cx="534377" cy="259045"/>
    <xdr:sp macro="" textlink="">
      <xdr:nvSpPr>
        <xdr:cNvPr id="136" name="総務費該当値テキスト"/>
        <xdr:cNvSpPr txBox="1"/>
      </xdr:nvSpPr>
      <xdr:spPr>
        <a:xfrm>
          <a:off x="4686300" y="96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131936</xdr:rowOff>
    </xdr:from>
    <xdr:to>
      <xdr:col>5</xdr:col>
      <xdr:colOff>409575</xdr:colOff>
      <xdr:row>57</xdr:row>
      <xdr:rowOff>62086</xdr:rowOff>
    </xdr:to>
    <xdr:sp macro="" textlink="">
      <xdr:nvSpPr>
        <xdr:cNvPr id="137" name="円/楕円 136"/>
        <xdr:cNvSpPr/>
      </xdr:nvSpPr>
      <xdr:spPr>
        <a:xfrm>
          <a:off x="3746500" y="97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53213</xdr:rowOff>
    </xdr:from>
    <xdr:ext cx="534377" cy="259045"/>
    <xdr:sp macro="" textlink="">
      <xdr:nvSpPr>
        <xdr:cNvPr id="138" name="テキスト ボックス 137"/>
        <xdr:cNvSpPr txBox="1"/>
      </xdr:nvSpPr>
      <xdr:spPr>
        <a:xfrm>
          <a:off x="3530111" y="98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95434</xdr:rowOff>
    </xdr:from>
    <xdr:to>
      <xdr:col>4</xdr:col>
      <xdr:colOff>206375</xdr:colOff>
      <xdr:row>57</xdr:row>
      <xdr:rowOff>25584</xdr:rowOff>
    </xdr:to>
    <xdr:sp macro="" textlink="">
      <xdr:nvSpPr>
        <xdr:cNvPr id="139" name="円/楕円 138"/>
        <xdr:cNvSpPr/>
      </xdr:nvSpPr>
      <xdr:spPr>
        <a:xfrm>
          <a:off x="2857500" y="96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16711</xdr:rowOff>
    </xdr:from>
    <xdr:ext cx="534377" cy="259045"/>
    <xdr:sp macro="" textlink="">
      <xdr:nvSpPr>
        <xdr:cNvPr id="140" name="テキスト ボックス 139"/>
        <xdr:cNvSpPr txBox="1"/>
      </xdr:nvSpPr>
      <xdr:spPr>
        <a:xfrm>
          <a:off x="2641111" y="97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91085</xdr:rowOff>
    </xdr:from>
    <xdr:to>
      <xdr:col>3</xdr:col>
      <xdr:colOff>3175</xdr:colOff>
      <xdr:row>57</xdr:row>
      <xdr:rowOff>21235</xdr:rowOff>
    </xdr:to>
    <xdr:sp macro="" textlink="">
      <xdr:nvSpPr>
        <xdr:cNvPr id="141" name="円/楕円 140"/>
        <xdr:cNvSpPr/>
      </xdr:nvSpPr>
      <xdr:spPr>
        <a:xfrm>
          <a:off x="1968500" y="96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12362</xdr:rowOff>
    </xdr:from>
    <xdr:ext cx="534377" cy="259045"/>
    <xdr:sp macro="" textlink="">
      <xdr:nvSpPr>
        <xdr:cNvPr id="142" name="テキスト ボックス 141"/>
        <xdr:cNvSpPr txBox="1"/>
      </xdr:nvSpPr>
      <xdr:spPr>
        <a:xfrm>
          <a:off x="1752111" y="97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134968</xdr:rowOff>
    </xdr:from>
    <xdr:to>
      <xdr:col>1</xdr:col>
      <xdr:colOff>485775</xdr:colOff>
      <xdr:row>57</xdr:row>
      <xdr:rowOff>65118</xdr:rowOff>
    </xdr:to>
    <xdr:sp macro="" textlink="">
      <xdr:nvSpPr>
        <xdr:cNvPr id="143" name="円/楕円 142"/>
        <xdr:cNvSpPr/>
      </xdr:nvSpPr>
      <xdr:spPr>
        <a:xfrm>
          <a:off x="1079500" y="97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56245</xdr:rowOff>
    </xdr:from>
    <xdr:ext cx="534377" cy="259045"/>
    <xdr:sp macro="" textlink="">
      <xdr:nvSpPr>
        <xdr:cNvPr id="144" name="テキスト ボックス 143"/>
        <xdr:cNvSpPr txBox="1"/>
      </xdr:nvSpPr>
      <xdr:spPr>
        <a:xfrm>
          <a:off x="863111" y="982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68340</xdr:rowOff>
    </xdr:from>
    <xdr:to>
      <xdr:col>6</xdr:col>
      <xdr:colOff>511175</xdr:colOff>
      <xdr:row>77</xdr:row>
      <xdr:rowOff>97304</xdr:rowOff>
    </xdr:to>
    <xdr:cxnSp macro="">
      <xdr:nvCxnSpPr>
        <xdr:cNvPr id="172" name="直線コネクタ 171"/>
        <xdr:cNvCxnSpPr/>
      </xdr:nvCxnSpPr>
      <xdr:spPr>
        <a:xfrm flipV="1">
          <a:off x="3797300" y="13269990"/>
          <a:ext cx="8382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97304</xdr:rowOff>
    </xdr:from>
    <xdr:to>
      <xdr:col>5</xdr:col>
      <xdr:colOff>358775</xdr:colOff>
      <xdr:row>77</xdr:row>
      <xdr:rowOff>127991</xdr:rowOff>
    </xdr:to>
    <xdr:cxnSp macro="">
      <xdr:nvCxnSpPr>
        <xdr:cNvPr id="175" name="直線コネクタ 174"/>
        <xdr:cNvCxnSpPr/>
      </xdr:nvCxnSpPr>
      <xdr:spPr>
        <a:xfrm flipV="1">
          <a:off x="2908300" y="13298954"/>
          <a:ext cx="889000" cy="3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127991</xdr:rowOff>
    </xdr:from>
    <xdr:to>
      <xdr:col>4</xdr:col>
      <xdr:colOff>155575</xdr:colOff>
      <xdr:row>77</xdr:row>
      <xdr:rowOff>157152</xdr:rowOff>
    </xdr:to>
    <xdr:cxnSp macro="">
      <xdr:nvCxnSpPr>
        <xdr:cNvPr id="178" name="直線コネクタ 177"/>
        <xdr:cNvCxnSpPr/>
      </xdr:nvCxnSpPr>
      <xdr:spPr>
        <a:xfrm flipV="1">
          <a:off x="2019300" y="13329641"/>
          <a:ext cx="8890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157152</xdr:rowOff>
    </xdr:from>
    <xdr:to>
      <xdr:col>2</xdr:col>
      <xdr:colOff>638175</xdr:colOff>
      <xdr:row>78</xdr:row>
      <xdr:rowOff>20791</xdr:rowOff>
    </xdr:to>
    <xdr:cxnSp macro="">
      <xdr:nvCxnSpPr>
        <xdr:cNvPr id="181" name="直線コネクタ 180"/>
        <xdr:cNvCxnSpPr/>
      </xdr:nvCxnSpPr>
      <xdr:spPr>
        <a:xfrm flipV="1">
          <a:off x="1130300" y="13358802"/>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17540</xdr:rowOff>
    </xdr:from>
    <xdr:to>
      <xdr:col>6</xdr:col>
      <xdr:colOff>561975</xdr:colOff>
      <xdr:row>77</xdr:row>
      <xdr:rowOff>119140</xdr:rowOff>
    </xdr:to>
    <xdr:sp macro="" textlink="">
      <xdr:nvSpPr>
        <xdr:cNvPr id="191" name="円/楕円 190"/>
        <xdr:cNvSpPr/>
      </xdr:nvSpPr>
      <xdr:spPr>
        <a:xfrm>
          <a:off x="4584700" y="13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167417</xdr:rowOff>
    </xdr:from>
    <xdr:ext cx="599010" cy="259045"/>
    <xdr:sp macro="" textlink="">
      <xdr:nvSpPr>
        <xdr:cNvPr id="192" name="民生費該当値テキスト"/>
        <xdr:cNvSpPr txBox="1"/>
      </xdr:nvSpPr>
      <xdr:spPr>
        <a:xfrm>
          <a:off x="4686300" y="131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46504</xdr:rowOff>
    </xdr:from>
    <xdr:to>
      <xdr:col>5</xdr:col>
      <xdr:colOff>409575</xdr:colOff>
      <xdr:row>77</xdr:row>
      <xdr:rowOff>148104</xdr:rowOff>
    </xdr:to>
    <xdr:sp macro="" textlink="">
      <xdr:nvSpPr>
        <xdr:cNvPr id="193" name="円/楕円 192"/>
        <xdr:cNvSpPr/>
      </xdr:nvSpPr>
      <xdr:spPr>
        <a:xfrm>
          <a:off x="3746500" y="132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139231</xdr:rowOff>
    </xdr:from>
    <xdr:ext cx="599010" cy="259045"/>
    <xdr:sp macro="" textlink="">
      <xdr:nvSpPr>
        <xdr:cNvPr id="194" name="テキスト ボックス 193"/>
        <xdr:cNvSpPr txBox="1"/>
      </xdr:nvSpPr>
      <xdr:spPr>
        <a:xfrm>
          <a:off x="3497794" y="1334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77191</xdr:rowOff>
    </xdr:from>
    <xdr:to>
      <xdr:col>4</xdr:col>
      <xdr:colOff>206375</xdr:colOff>
      <xdr:row>78</xdr:row>
      <xdr:rowOff>7341</xdr:rowOff>
    </xdr:to>
    <xdr:sp macro="" textlink="">
      <xdr:nvSpPr>
        <xdr:cNvPr id="195" name="円/楕円 194"/>
        <xdr:cNvSpPr/>
      </xdr:nvSpPr>
      <xdr:spPr>
        <a:xfrm>
          <a:off x="2857500" y="132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169918</xdr:rowOff>
    </xdr:from>
    <xdr:ext cx="599010" cy="259045"/>
    <xdr:sp macro="" textlink="">
      <xdr:nvSpPr>
        <xdr:cNvPr id="196" name="テキスト ボックス 195"/>
        <xdr:cNvSpPr txBox="1"/>
      </xdr:nvSpPr>
      <xdr:spPr>
        <a:xfrm>
          <a:off x="2608794" y="1337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106352</xdr:rowOff>
    </xdr:from>
    <xdr:to>
      <xdr:col>3</xdr:col>
      <xdr:colOff>3175</xdr:colOff>
      <xdr:row>78</xdr:row>
      <xdr:rowOff>36502</xdr:rowOff>
    </xdr:to>
    <xdr:sp macro="" textlink="">
      <xdr:nvSpPr>
        <xdr:cNvPr id="197" name="円/楕円 196"/>
        <xdr:cNvSpPr/>
      </xdr:nvSpPr>
      <xdr:spPr>
        <a:xfrm>
          <a:off x="1968500" y="133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27629</xdr:rowOff>
    </xdr:from>
    <xdr:ext cx="599010" cy="259045"/>
    <xdr:sp macro="" textlink="">
      <xdr:nvSpPr>
        <xdr:cNvPr id="198" name="テキスト ボックス 197"/>
        <xdr:cNvSpPr txBox="1"/>
      </xdr:nvSpPr>
      <xdr:spPr>
        <a:xfrm>
          <a:off x="1719794" y="1340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141441</xdr:rowOff>
    </xdr:from>
    <xdr:to>
      <xdr:col>1</xdr:col>
      <xdr:colOff>485775</xdr:colOff>
      <xdr:row>78</xdr:row>
      <xdr:rowOff>71591</xdr:rowOff>
    </xdr:to>
    <xdr:sp macro="" textlink="">
      <xdr:nvSpPr>
        <xdr:cNvPr id="199" name="円/楕円 198"/>
        <xdr:cNvSpPr/>
      </xdr:nvSpPr>
      <xdr:spPr>
        <a:xfrm>
          <a:off x="1079500" y="133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62718</xdr:rowOff>
    </xdr:from>
    <xdr:ext cx="599010" cy="259045"/>
    <xdr:sp macro="" textlink="">
      <xdr:nvSpPr>
        <xdr:cNvPr id="200" name="テキスト ボックス 199"/>
        <xdr:cNvSpPr txBox="1"/>
      </xdr:nvSpPr>
      <xdr:spPr>
        <a:xfrm>
          <a:off x="830794" y="134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55169</xdr:rowOff>
    </xdr:from>
    <xdr:to>
      <xdr:col>6</xdr:col>
      <xdr:colOff>511175</xdr:colOff>
      <xdr:row>96</xdr:row>
      <xdr:rowOff>62295</xdr:rowOff>
    </xdr:to>
    <xdr:cxnSp macro="">
      <xdr:nvCxnSpPr>
        <xdr:cNvPr id="225" name="直線コネクタ 224"/>
        <xdr:cNvCxnSpPr/>
      </xdr:nvCxnSpPr>
      <xdr:spPr>
        <a:xfrm flipV="1">
          <a:off x="3797300" y="16514369"/>
          <a:ext cx="8382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62295</xdr:rowOff>
    </xdr:from>
    <xdr:to>
      <xdr:col>5</xdr:col>
      <xdr:colOff>358775</xdr:colOff>
      <xdr:row>96</xdr:row>
      <xdr:rowOff>70183</xdr:rowOff>
    </xdr:to>
    <xdr:cxnSp macro="">
      <xdr:nvCxnSpPr>
        <xdr:cNvPr id="228" name="直線コネクタ 227"/>
        <xdr:cNvCxnSpPr/>
      </xdr:nvCxnSpPr>
      <xdr:spPr>
        <a:xfrm flipV="1">
          <a:off x="2908300" y="16521495"/>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70183</xdr:rowOff>
    </xdr:from>
    <xdr:to>
      <xdr:col>4</xdr:col>
      <xdr:colOff>155575</xdr:colOff>
      <xdr:row>96</xdr:row>
      <xdr:rowOff>90819</xdr:rowOff>
    </xdr:to>
    <xdr:cxnSp macro="">
      <xdr:nvCxnSpPr>
        <xdr:cNvPr id="231" name="直線コネクタ 230"/>
        <xdr:cNvCxnSpPr/>
      </xdr:nvCxnSpPr>
      <xdr:spPr>
        <a:xfrm flipV="1">
          <a:off x="2019300" y="16529383"/>
          <a:ext cx="889000" cy="2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46797</xdr:rowOff>
    </xdr:from>
    <xdr:to>
      <xdr:col>2</xdr:col>
      <xdr:colOff>638175</xdr:colOff>
      <xdr:row>96</xdr:row>
      <xdr:rowOff>90819</xdr:rowOff>
    </xdr:to>
    <xdr:cxnSp macro="">
      <xdr:nvCxnSpPr>
        <xdr:cNvPr id="234" name="直線コネクタ 233"/>
        <xdr:cNvCxnSpPr/>
      </xdr:nvCxnSpPr>
      <xdr:spPr>
        <a:xfrm>
          <a:off x="1130300" y="16505997"/>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4369</xdr:rowOff>
    </xdr:from>
    <xdr:to>
      <xdr:col>6</xdr:col>
      <xdr:colOff>561975</xdr:colOff>
      <xdr:row>96</xdr:row>
      <xdr:rowOff>105969</xdr:rowOff>
    </xdr:to>
    <xdr:sp macro="" textlink="">
      <xdr:nvSpPr>
        <xdr:cNvPr id="244" name="円/楕円 243"/>
        <xdr:cNvSpPr/>
      </xdr:nvSpPr>
      <xdr:spPr>
        <a:xfrm>
          <a:off x="4584700" y="164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27246</xdr:rowOff>
    </xdr:from>
    <xdr:ext cx="534377" cy="259045"/>
    <xdr:sp macro="" textlink="">
      <xdr:nvSpPr>
        <xdr:cNvPr id="245" name="衛生費該当値テキスト"/>
        <xdr:cNvSpPr txBox="1"/>
      </xdr:nvSpPr>
      <xdr:spPr>
        <a:xfrm>
          <a:off x="4686300" y="163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11495</xdr:rowOff>
    </xdr:from>
    <xdr:to>
      <xdr:col>5</xdr:col>
      <xdr:colOff>409575</xdr:colOff>
      <xdr:row>96</xdr:row>
      <xdr:rowOff>113095</xdr:rowOff>
    </xdr:to>
    <xdr:sp macro="" textlink="">
      <xdr:nvSpPr>
        <xdr:cNvPr id="246" name="円/楕円 245"/>
        <xdr:cNvSpPr/>
      </xdr:nvSpPr>
      <xdr:spPr>
        <a:xfrm>
          <a:off x="3746500" y="164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129622</xdr:rowOff>
    </xdr:from>
    <xdr:ext cx="534377" cy="259045"/>
    <xdr:sp macro="" textlink="">
      <xdr:nvSpPr>
        <xdr:cNvPr id="247" name="テキスト ボックス 246"/>
        <xdr:cNvSpPr txBox="1"/>
      </xdr:nvSpPr>
      <xdr:spPr>
        <a:xfrm>
          <a:off x="3530111" y="1624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19383</xdr:rowOff>
    </xdr:from>
    <xdr:to>
      <xdr:col>4</xdr:col>
      <xdr:colOff>206375</xdr:colOff>
      <xdr:row>96</xdr:row>
      <xdr:rowOff>120983</xdr:rowOff>
    </xdr:to>
    <xdr:sp macro="" textlink="">
      <xdr:nvSpPr>
        <xdr:cNvPr id="248" name="円/楕円 247"/>
        <xdr:cNvSpPr/>
      </xdr:nvSpPr>
      <xdr:spPr>
        <a:xfrm>
          <a:off x="2857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137510</xdr:rowOff>
    </xdr:from>
    <xdr:ext cx="534377" cy="259045"/>
    <xdr:sp macro="" textlink="">
      <xdr:nvSpPr>
        <xdr:cNvPr id="249" name="テキスト ボックス 248"/>
        <xdr:cNvSpPr txBox="1"/>
      </xdr:nvSpPr>
      <xdr:spPr>
        <a:xfrm>
          <a:off x="2641111" y="162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40019</xdr:rowOff>
    </xdr:from>
    <xdr:to>
      <xdr:col>3</xdr:col>
      <xdr:colOff>3175</xdr:colOff>
      <xdr:row>96</xdr:row>
      <xdr:rowOff>141619</xdr:rowOff>
    </xdr:to>
    <xdr:sp macro="" textlink="">
      <xdr:nvSpPr>
        <xdr:cNvPr id="250" name="円/楕円 249"/>
        <xdr:cNvSpPr/>
      </xdr:nvSpPr>
      <xdr:spPr>
        <a:xfrm>
          <a:off x="1968500" y="164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158146</xdr:rowOff>
    </xdr:from>
    <xdr:ext cx="534377" cy="259045"/>
    <xdr:sp macro="" textlink="">
      <xdr:nvSpPr>
        <xdr:cNvPr id="251" name="テキスト ボックス 250"/>
        <xdr:cNvSpPr txBox="1"/>
      </xdr:nvSpPr>
      <xdr:spPr>
        <a:xfrm>
          <a:off x="1752111" y="162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167447</xdr:rowOff>
    </xdr:from>
    <xdr:to>
      <xdr:col>1</xdr:col>
      <xdr:colOff>485775</xdr:colOff>
      <xdr:row>96</xdr:row>
      <xdr:rowOff>97597</xdr:rowOff>
    </xdr:to>
    <xdr:sp macro="" textlink="">
      <xdr:nvSpPr>
        <xdr:cNvPr id="252" name="円/楕円 251"/>
        <xdr:cNvSpPr/>
      </xdr:nvSpPr>
      <xdr:spPr>
        <a:xfrm>
          <a:off x="1079500" y="164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114124</xdr:rowOff>
    </xdr:from>
    <xdr:ext cx="534377" cy="259045"/>
    <xdr:sp macro="" textlink="">
      <xdr:nvSpPr>
        <xdr:cNvPr id="253" name="テキスト ボックス 252"/>
        <xdr:cNvSpPr txBox="1"/>
      </xdr:nvSpPr>
      <xdr:spPr>
        <a:xfrm>
          <a:off x="863111" y="162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22788</xdr:rowOff>
    </xdr:from>
    <xdr:to>
      <xdr:col>15</xdr:col>
      <xdr:colOff>180975</xdr:colOff>
      <xdr:row>38</xdr:row>
      <xdr:rowOff>85162</xdr:rowOff>
    </xdr:to>
    <xdr:cxnSp macro="">
      <xdr:nvCxnSpPr>
        <xdr:cNvPr id="284" name="直線コネクタ 283"/>
        <xdr:cNvCxnSpPr/>
      </xdr:nvCxnSpPr>
      <xdr:spPr>
        <a:xfrm flipV="1">
          <a:off x="9639300" y="6537888"/>
          <a:ext cx="838200" cy="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76019</xdr:rowOff>
    </xdr:from>
    <xdr:to>
      <xdr:col>14</xdr:col>
      <xdr:colOff>28575</xdr:colOff>
      <xdr:row>38</xdr:row>
      <xdr:rowOff>85162</xdr:rowOff>
    </xdr:to>
    <xdr:cxnSp macro="">
      <xdr:nvCxnSpPr>
        <xdr:cNvPr id="287" name="直線コネクタ 286"/>
        <xdr:cNvCxnSpPr/>
      </xdr:nvCxnSpPr>
      <xdr:spPr>
        <a:xfrm>
          <a:off x="8750300" y="659111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146231</xdr:rowOff>
    </xdr:from>
    <xdr:to>
      <xdr:col>12</xdr:col>
      <xdr:colOff>511175</xdr:colOff>
      <xdr:row>38</xdr:row>
      <xdr:rowOff>76019</xdr:rowOff>
    </xdr:to>
    <xdr:cxnSp macro="">
      <xdr:nvCxnSpPr>
        <xdr:cNvPr id="290" name="直線コネクタ 289"/>
        <xdr:cNvCxnSpPr/>
      </xdr:nvCxnSpPr>
      <xdr:spPr>
        <a:xfrm>
          <a:off x="7861300" y="6318431"/>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146231</xdr:rowOff>
    </xdr:from>
    <xdr:to>
      <xdr:col>11</xdr:col>
      <xdr:colOff>307975</xdr:colOff>
      <xdr:row>37</xdr:row>
      <xdr:rowOff>151783</xdr:rowOff>
    </xdr:to>
    <xdr:cxnSp macro="">
      <xdr:nvCxnSpPr>
        <xdr:cNvPr id="293" name="直線コネクタ 292"/>
        <xdr:cNvCxnSpPr/>
      </xdr:nvCxnSpPr>
      <xdr:spPr>
        <a:xfrm flipV="1">
          <a:off x="6972300" y="6318431"/>
          <a:ext cx="889000" cy="1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143437</xdr:rowOff>
    </xdr:from>
    <xdr:to>
      <xdr:col>15</xdr:col>
      <xdr:colOff>231775</xdr:colOff>
      <xdr:row>38</xdr:row>
      <xdr:rowOff>73588</xdr:rowOff>
    </xdr:to>
    <xdr:sp macro="" textlink="">
      <xdr:nvSpPr>
        <xdr:cNvPr id="303" name="円/楕円 302"/>
        <xdr:cNvSpPr/>
      </xdr:nvSpPr>
      <xdr:spPr>
        <a:xfrm>
          <a:off x="104267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121864</xdr:rowOff>
    </xdr:from>
    <xdr:ext cx="378565" cy="259045"/>
    <xdr:sp macro="" textlink="">
      <xdr:nvSpPr>
        <xdr:cNvPr id="304" name="労働費該当値テキスト"/>
        <xdr:cNvSpPr txBox="1"/>
      </xdr:nvSpPr>
      <xdr:spPr>
        <a:xfrm>
          <a:off x="10528300" y="6465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34362</xdr:rowOff>
    </xdr:from>
    <xdr:to>
      <xdr:col>14</xdr:col>
      <xdr:colOff>79375</xdr:colOff>
      <xdr:row>38</xdr:row>
      <xdr:rowOff>135962</xdr:rowOff>
    </xdr:to>
    <xdr:sp macro="" textlink="">
      <xdr:nvSpPr>
        <xdr:cNvPr id="305" name="円/楕円 304"/>
        <xdr:cNvSpPr/>
      </xdr:nvSpPr>
      <xdr:spPr>
        <a:xfrm>
          <a:off x="9588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127089</xdr:rowOff>
    </xdr:from>
    <xdr:ext cx="378565" cy="259045"/>
    <xdr:sp macro="" textlink="">
      <xdr:nvSpPr>
        <xdr:cNvPr id="306" name="テキスト ボックス 305"/>
        <xdr:cNvSpPr txBox="1"/>
      </xdr:nvSpPr>
      <xdr:spPr>
        <a:xfrm>
          <a:off x="9450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25219</xdr:rowOff>
    </xdr:from>
    <xdr:to>
      <xdr:col>12</xdr:col>
      <xdr:colOff>561975</xdr:colOff>
      <xdr:row>38</xdr:row>
      <xdr:rowOff>126819</xdr:rowOff>
    </xdr:to>
    <xdr:sp macro="" textlink="">
      <xdr:nvSpPr>
        <xdr:cNvPr id="307" name="円/楕円 306"/>
        <xdr:cNvSpPr/>
      </xdr:nvSpPr>
      <xdr:spPr>
        <a:xfrm>
          <a:off x="86995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117946</xdr:rowOff>
    </xdr:from>
    <xdr:ext cx="378565" cy="259045"/>
    <xdr:sp macro="" textlink="">
      <xdr:nvSpPr>
        <xdr:cNvPr id="308" name="テキスト ボックス 307"/>
        <xdr:cNvSpPr txBox="1"/>
      </xdr:nvSpPr>
      <xdr:spPr>
        <a:xfrm>
          <a:off x="8561017" y="663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95431</xdr:rowOff>
    </xdr:from>
    <xdr:to>
      <xdr:col>11</xdr:col>
      <xdr:colOff>358775</xdr:colOff>
      <xdr:row>37</xdr:row>
      <xdr:rowOff>25581</xdr:rowOff>
    </xdr:to>
    <xdr:sp macro="" textlink="">
      <xdr:nvSpPr>
        <xdr:cNvPr id="309" name="円/楕円 308"/>
        <xdr:cNvSpPr/>
      </xdr:nvSpPr>
      <xdr:spPr>
        <a:xfrm>
          <a:off x="7810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16708</xdr:rowOff>
    </xdr:from>
    <xdr:ext cx="469744" cy="259045"/>
    <xdr:sp macro="" textlink="">
      <xdr:nvSpPr>
        <xdr:cNvPr id="310" name="テキスト ボックス 309"/>
        <xdr:cNvSpPr txBox="1"/>
      </xdr:nvSpPr>
      <xdr:spPr>
        <a:xfrm>
          <a:off x="7626427"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100983</xdr:rowOff>
    </xdr:from>
    <xdr:to>
      <xdr:col>10</xdr:col>
      <xdr:colOff>155575</xdr:colOff>
      <xdr:row>38</xdr:row>
      <xdr:rowOff>31133</xdr:rowOff>
    </xdr:to>
    <xdr:sp macro="" textlink="">
      <xdr:nvSpPr>
        <xdr:cNvPr id="311" name="円/楕円 310"/>
        <xdr:cNvSpPr/>
      </xdr:nvSpPr>
      <xdr:spPr>
        <a:xfrm>
          <a:off x="6921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22260</xdr:rowOff>
    </xdr:from>
    <xdr:ext cx="378565" cy="259045"/>
    <xdr:sp macro="" textlink="">
      <xdr:nvSpPr>
        <xdr:cNvPr id="312" name="テキスト ボックス 311"/>
        <xdr:cNvSpPr txBox="1"/>
      </xdr:nvSpPr>
      <xdr:spPr>
        <a:xfrm>
          <a:off x="6783017" y="653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63221</xdr:rowOff>
    </xdr:from>
    <xdr:to>
      <xdr:col>15</xdr:col>
      <xdr:colOff>180975</xdr:colOff>
      <xdr:row>58</xdr:row>
      <xdr:rowOff>68504</xdr:rowOff>
    </xdr:to>
    <xdr:cxnSp macro="">
      <xdr:nvCxnSpPr>
        <xdr:cNvPr id="341" name="直線コネクタ 340"/>
        <xdr:cNvCxnSpPr/>
      </xdr:nvCxnSpPr>
      <xdr:spPr>
        <a:xfrm flipV="1">
          <a:off x="9639300" y="10007321"/>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53315</xdr:rowOff>
    </xdr:from>
    <xdr:to>
      <xdr:col>14</xdr:col>
      <xdr:colOff>28575</xdr:colOff>
      <xdr:row>58</xdr:row>
      <xdr:rowOff>68504</xdr:rowOff>
    </xdr:to>
    <xdr:cxnSp macro="">
      <xdr:nvCxnSpPr>
        <xdr:cNvPr id="344" name="直線コネクタ 343"/>
        <xdr:cNvCxnSpPr/>
      </xdr:nvCxnSpPr>
      <xdr:spPr>
        <a:xfrm>
          <a:off x="8750300" y="9997415"/>
          <a:ext cx="8890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51664</xdr:rowOff>
    </xdr:from>
    <xdr:to>
      <xdr:col>12</xdr:col>
      <xdr:colOff>511175</xdr:colOff>
      <xdr:row>58</xdr:row>
      <xdr:rowOff>53315</xdr:rowOff>
    </xdr:to>
    <xdr:cxnSp macro="">
      <xdr:nvCxnSpPr>
        <xdr:cNvPr id="347" name="直線コネクタ 346"/>
        <xdr:cNvCxnSpPr/>
      </xdr:nvCxnSpPr>
      <xdr:spPr>
        <a:xfrm>
          <a:off x="7861300" y="999576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51664</xdr:rowOff>
    </xdr:from>
    <xdr:to>
      <xdr:col>11</xdr:col>
      <xdr:colOff>307975</xdr:colOff>
      <xdr:row>58</xdr:row>
      <xdr:rowOff>70358</xdr:rowOff>
    </xdr:to>
    <xdr:cxnSp macro="">
      <xdr:nvCxnSpPr>
        <xdr:cNvPr id="350" name="直線コネクタ 349"/>
        <xdr:cNvCxnSpPr/>
      </xdr:nvCxnSpPr>
      <xdr:spPr>
        <a:xfrm flipV="1">
          <a:off x="6972300" y="9995764"/>
          <a:ext cx="8890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12421</xdr:rowOff>
    </xdr:from>
    <xdr:to>
      <xdr:col>15</xdr:col>
      <xdr:colOff>231775</xdr:colOff>
      <xdr:row>58</xdr:row>
      <xdr:rowOff>114021</xdr:rowOff>
    </xdr:to>
    <xdr:sp macro="" textlink="">
      <xdr:nvSpPr>
        <xdr:cNvPr id="360" name="円/楕円 359"/>
        <xdr:cNvSpPr/>
      </xdr:nvSpPr>
      <xdr:spPr>
        <a:xfrm>
          <a:off x="10426700" y="99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98798</xdr:rowOff>
    </xdr:from>
    <xdr:ext cx="534377" cy="259045"/>
    <xdr:sp macro="" textlink="">
      <xdr:nvSpPr>
        <xdr:cNvPr id="361" name="農林水産業費該当値テキスト"/>
        <xdr:cNvSpPr txBox="1"/>
      </xdr:nvSpPr>
      <xdr:spPr>
        <a:xfrm>
          <a:off x="10528300" y="98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17704</xdr:rowOff>
    </xdr:from>
    <xdr:to>
      <xdr:col>14</xdr:col>
      <xdr:colOff>79375</xdr:colOff>
      <xdr:row>58</xdr:row>
      <xdr:rowOff>119304</xdr:rowOff>
    </xdr:to>
    <xdr:sp macro="" textlink="">
      <xdr:nvSpPr>
        <xdr:cNvPr id="362" name="円/楕円 361"/>
        <xdr:cNvSpPr/>
      </xdr:nvSpPr>
      <xdr:spPr>
        <a:xfrm>
          <a:off x="9588500" y="99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110431</xdr:rowOff>
    </xdr:from>
    <xdr:ext cx="534377" cy="259045"/>
    <xdr:sp macro="" textlink="">
      <xdr:nvSpPr>
        <xdr:cNvPr id="363" name="テキスト ボックス 362"/>
        <xdr:cNvSpPr txBox="1"/>
      </xdr:nvSpPr>
      <xdr:spPr>
        <a:xfrm>
          <a:off x="9372111" y="100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2515</xdr:rowOff>
    </xdr:from>
    <xdr:to>
      <xdr:col>12</xdr:col>
      <xdr:colOff>561975</xdr:colOff>
      <xdr:row>58</xdr:row>
      <xdr:rowOff>104115</xdr:rowOff>
    </xdr:to>
    <xdr:sp macro="" textlink="">
      <xdr:nvSpPr>
        <xdr:cNvPr id="364" name="円/楕円 363"/>
        <xdr:cNvSpPr/>
      </xdr:nvSpPr>
      <xdr:spPr>
        <a:xfrm>
          <a:off x="8699500" y="99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95242</xdr:rowOff>
    </xdr:from>
    <xdr:ext cx="534377" cy="259045"/>
    <xdr:sp macro="" textlink="">
      <xdr:nvSpPr>
        <xdr:cNvPr id="365" name="テキスト ボックス 364"/>
        <xdr:cNvSpPr txBox="1"/>
      </xdr:nvSpPr>
      <xdr:spPr>
        <a:xfrm>
          <a:off x="8483111" y="100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864</xdr:rowOff>
    </xdr:from>
    <xdr:to>
      <xdr:col>11</xdr:col>
      <xdr:colOff>358775</xdr:colOff>
      <xdr:row>58</xdr:row>
      <xdr:rowOff>102464</xdr:rowOff>
    </xdr:to>
    <xdr:sp macro="" textlink="">
      <xdr:nvSpPr>
        <xdr:cNvPr id="366" name="円/楕円 365"/>
        <xdr:cNvSpPr/>
      </xdr:nvSpPr>
      <xdr:spPr>
        <a:xfrm>
          <a:off x="7810500" y="99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93591</xdr:rowOff>
    </xdr:from>
    <xdr:ext cx="534377" cy="259045"/>
    <xdr:sp macro="" textlink="">
      <xdr:nvSpPr>
        <xdr:cNvPr id="367" name="テキスト ボックス 366"/>
        <xdr:cNvSpPr txBox="1"/>
      </xdr:nvSpPr>
      <xdr:spPr>
        <a:xfrm>
          <a:off x="7594111" y="100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19558</xdr:rowOff>
    </xdr:from>
    <xdr:to>
      <xdr:col>10</xdr:col>
      <xdr:colOff>155575</xdr:colOff>
      <xdr:row>58</xdr:row>
      <xdr:rowOff>121158</xdr:rowOff>
    </xdr:to>
    <xdr:sp macro="" textlink="">
      <xdr:nvSpPr>
        <xdr:cNvPr id="368" name="円/楕円 367"/>
        <xdr:cNvSpPr/>
      </xdr:nvSpPr>
      <xdr:spPr>
        <a:xfrm>
          <a:off x="69215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112285</xdr:rowOff>
    </xdr:from>
    <xdr:ext cx="534377" cy="259045"/>
    <xdr:sp macro="" textlink="">
      <xdr:nvSpPr>
        <xdr:cNvPr id="369" name="テキスト ボックス 368"/>
        <xdr:cNvSpPr txBox="1"/>
      </xdr:nvSpPr>
      <xdr:spPr>
        <a:xfrm>
          <a:off x="6705111" y="100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20396</xdr:rowOff>
    </xdr:from>
    <xdr:to>
      <xdr:col>15</xdr:col>
      <xdr:colOff>180975</xdr:colOff>
      <xdr:row>78</xdr:row>
      <xdr:rowOff>32029</xdr:rowOff>
    </xdr:to>
    <xdr:cxnSp macro="">
      <xdr:nvCxnSpPr>
        <xdr:cNvPr id="398" name="直線コネクタ 397"/>
        <xdr:cNvCxnSpPr/>
      </xdr:nvCxnSpPr>
      <xdr:spPr>
        <a:xfrm>
          <a:off x="9639300" y="13393496"/>
          <a:ext cx="8382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20396</xdr:rowOff>
    </xdr:from>
    <xdr:to>
      <xdr:col>14</xdr:col>
      <xdr:colOff>28575</xdr:colOff>
      <xdr:row>78</xdr:row>
      <xdr:rowOff>75107</xdr:rowOff>
    </xdr:to>
    <xdr:cxnSp macro="">
      <xdr:nvCxnSpPr>
        <xdr:cNvPr id="401" name="直線コネクタ 400"/>
        <xdr:cNvCxnSpPr/>
      </xdr:nvCxnSpPr>
      <xdr:spPr>
        <a:xfrm flipV="1">
          <a:off x="8750300" y="13393496"/>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75107</xdr:rowOff>
    </xdr:from>
    <xdr:to>
      <xdr:col>12</xdr:col>
      <xdr:colOff>511175</xdr:colOff>
      <xdr:row>78</xdr:row>
      <xdr:rowOff>79350</xdr:rowOff>
    </xdr:to>
    <xdr:cxnSp macro="">
      <xdr:nvCxnSpPr>
        <xdr:cNvPr id="404" name="直線コネクタ 403"/>
        <xdr:cNvCxnSpPr/>
      </xdr:nvCxnSpPr>
      <xdr:spPr>
        <a:xfrm flipV="1">
          <a:off x="7861300" y="13448207"/>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79350</xdr:rowOff>
    </xdr:from>
    <xdr:to>
      <xdr:col>11</xdr:col>
      <xdr:colOff>307975</xdr:colOff>
      <xdr:row>78</xdr:row>
      <xdr:rowOff>104330</xdr:rowOff>
    </xdr:to>
    <xdr:cxnSp macro="">
      <xdr:nvCxnSpPr>
        <xdr:cNvPr id="407" name="直線コネクタ 406"/>
        <xdr:cNvCxnSpPr/>
      </xdr:nvCxnSpPr>
      <xdr:spPr>
        <a:xfrm flipV="1">
          <a:off x="6972300" y="13452450"/>
          <a:ext cx="889000" cy="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152679</xdr:rowOff>
    </xdr:from>
    <xdr:to>
      <xdr:col>15</xdr:col>
      <xdr:colOff>231775</xdr:colOff>
      <xdr:row>78</xdr:row>
      <xdr:rowOff>82829</xdr:rowOff>
    </xdr:to>
    <xdr:sp macro="" textlink="">
      <xdr:nvSpPr>
        <xdr:cNvPr id="417" name="円/楕円 416"/>
        <xdr:cNvSpPr/>
      </xdr:nvSpPr>
      <xdr:spPr>
        <a:xfrm>
          <a:off x="104267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131106</xdr:rowOff>
    </xdr:from>
    <xdr:ext cx="534377" cy="259045"/>
    <xdr:sp macro="" textlink="">
      <xdr:nvSpPr>
        <xdr:cNvPr id="418" name="商工費該当値テキスト"/>
        <xdr:cNvSpPr txBox="1"/>
      </xdr:nvSpPr>
      <xdr:spPr>
        <a:xfrm>
          <a:off x="10528300" y="133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141046</xdr:rowOff>
    </xdr:from>
    <xdr:to>
      <xdr:col>14</xdr:col>
      <xdr:colOff>79375</xdr:colOff>
      <xdr:row>78</xdr:row>
      <xdr:rowOff>71196</xdr:rowOff>
    </xdr:to>
    <xdr:sp macro="" textlink="">
      <xdr:nvSpPr>
        <xdr:cNvPr id="419" name="円/楕円 418"/>
        <xdr:cNvSpPr/>
      </xdr:nvSpPr>
      <xdr:spPr>
        <a:xfrm>
          <a:off x="9588500" y="133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62323</xdr:rowOff>
    </xdr:from>
    <xdr:ext cx="534377" cy="259045"/>
    <xdr:sp macro="" textlink="">
      <xdr:nvSpPr>
        <xdr:cNvPr id="420" name="テキスト ボックス 419"/>
        <xdr:cNvSpPr txBox="1"/>
      </xdr:nvSpPr>
      <xdr:spPr>
        <a:xfrm>
          <a:off x="9372111" y="1343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24307</xdr:rowOff>
    </xdr:from>
    <xdr:to>
      <xdr:col>12</xdr:col>
      <xdr:colOff>561975</xdr:colOff>
      <xdr:row>78</xdr:row>
      <xdr:rowOff>125907</xdr:rowOff>
    </xdr:to>
    <xdr:sp macro="" textlink="">
      <xdr:nvSpPr>
        <xdr:cNvPr id="421" name="円/楕円 420"/>
        <xdr:cNvSpPr/>
      </xdr:nvSpPr>
      <xdr:spPr>
        <a:xfrm>
          <a:off x="8699500" y="133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117034</xdr:rowOff>
    </xdr:from>
    <xdr:ext cx="534377" cy="259045"/>
    <xdr:sp macro="" textlink="">
      <xdr:nvSpPr>
        <xdr:cNvPr id="422" name="テキスト ボックス 421"/>
        <xdr:cNvSpPr txBox="1"/>
      </xdr:nvSpPr>
      <xdr:spPr>
        <a:xfrm>
          <a:off x="8483111" y="134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28550</xdr:rowOff>
    </xdr:from>
    <xdr:to>
      <xdr:col>11</xdr:col>
      <xdr:colOff>358775</xdr:colOff>
      <xdr:row>78</xdr:row>
      <xdr:rowOff>130150</xdr:rowOff>
    </xdr:to>
    <xdr:sp macro="" textlink="">
      <xdr:nvSpPr>
        <xdr:cNvPr id="423" name="円/楕円 422"/>
        <xdr:cNvSpPr/>
      </xdr:nvSpPr>
      <xdr:spPr>
        <a:xfrm>
          <a:off x="7810500" y="134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121277</xdr:rowOff>
    </xdr:from>
    <xdr:ext cx="534377" cy="259045"/>
    <xdr:sp macro="" textlink="">
      <xdr:nvSpPr>
        <xdr:cNvPr id="424" name="テキスト ボックス 423"/>
        <xdr:cNvSpPr txBox="1"/>
      </xdr:nvSpPr>
      <xdr:spPr>
        <a:xfrm>
          <a:off x="7594111" y="134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53530</xdr:rowOff>
    </xdr:from>
    <xdr:to>
      <xdr:col>10</xdr:col>
      <xdr:colOff>155575</xdr:colOff>
      <xdr:row>78</xdr:row>
      <xdr:rowOff>155130</xdr:rowOff>
    </xdr:to>
    <xdr:sp macro="" textlink="">
      <xdr:nvSpPr>
        <xdr:cNvPr id="425" name="円/楕円 424"/>
        <xdr:cNvSpPr/>
      </xdr:nvSpPr>
      <xdr:spPr>
        <a:xfrm>
          <a:off x="6921500" y="134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146257</xdr:rowOff>
    </xdr:from>
    <xdr:ext cx="469744" cy="259045"/>
    <xdr:sp macro="" textlink="">
      <xdr:nvSpPr>
        <xdr:cNvPr id="426" name="テキスト ボックス 425"/>
        <xdr:cNvSpPr txBox="1"/>
      </xdr:nvSpPr>
      <xdr:spPr>
        <a:xfrm>
          <a:off x="6737427" y="1351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66920</xdr:rowOff>
    </xdr:from>
    <xdr:to>
      <xdr:col>15</xdr:col>
      <xdr:colOff>180975</xdr:colOff>
      <xdr:row>97</xdr:row>
      <xdr:rowOff>133699</xdr:rowOff>
    </xdr:to>
    <xdr:cxnSp macro="">
      <xdr:nvCxnSpPr>
        <xdr:cNvPr id="459" name="直線コネクタ 458"/>
        <xdr:cNvCxnSpPr/>
      </xdr:nvCxnSpPr>
      <xdr:spPr>
        <a:xfrm flipV="1">
          <a:off x="9639300" y="16697570"/>
          <a:ext cx="838200" cy="6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24848</xdr:rowOff>
    </xdr:from>
    <xdr:to>
      <xdr:col>14</xdr:col>
      <xdr:colOff>28575</xdr:colOff>
      <xdr:row>97</xdr:row>
      <xdr:rowOff>133699</xdr:rowOff>
    </xdr:to>
    <xdr:cxnSp macro="">
      <xdr:nvCxnSpPr>
        <xdr:cNvPr id="462" name="直線コネクタ 461"/>
        <xdr:cNvCxnSpPr/>
      </xdr:nvCxnSpPr>
      <xdr:spPr>
        <a:xfrm>
          <a:off x="8750300" y="16655498"/>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168018</xdr:rowOff>
    </xdr:from>
    <xdr:to>
      <xdr:col>12</xdr:col>
      <xdr:colOff>511175</xdr:colOff>
      <xdr:row>97</xdr:row>
      <xdr:rowOff>24848</xdr:rowOff>
    </xdr:to>
    <xdr:cxnSp macro="">
      <xdr:nvCxnSpPr>
        <xdr:cNvPr id="465" name="直線コネクタ 464"/>
        <xdr:cNvCxnSpPr/>
      </xdr:nvCxnSpPr>
      <xdr:spPr>
        <a:xfrm>
          <a:off x="7861300" y="16627218"/>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168018</xdr:rowOff>
    </xdr:from>
    <xdr:to>
      <xdr:col>11</xdr:col>
      <xdr:colOff>307975</xdr:colOff>
      <xdr:row>97</xdr:row>
      <xdr:rowOff>117659</xdr:rowOff>
    </xdr:to>
    <xdr:cxnSp macro="">
      <xdr:nvCxnSpPr>
        <xdr:cNvPr id="468" name="直線コネクタ 467"/>
        <xdr:cNvCxnSpPr/>
      </xdr:nvCxnSpPr>
      <xdr:spPr>
        <a:xfrm flipV="1">
          <a:off x="6972300" y="16627218"/>
          <a:ext cx="889000" cy="1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16120</xdr:rowOff>
    </xdr:from>
    <xdr:to>
      <xdr:col>15</xdr:col>
      <xdr:colOff>231775</xdr:colOff>
      <xdr:row>97</xdr:row>
      <xdr:rowOff>117720</xdr:rowOff>
    </xdr:to>
    <xdr:sp macro="" textlink="">
      <xdr:nvSpPr>
        <xdr:cNvPr id="478" name="円/楕円 477"/>
        <xdr:cNvSpPr/>
      </xdr:nvSpPr>
      <xdr:spPr>
        <a:xfrm>
          <a:off x="10426700" y="166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165997</xdr:rowOff>
    </xdr:from>
    <xdr:ext cx="534377" cy="259045"/>
    <xdr:sp macro="" textlink="">
      <xdr:nvSpPr>
        <xdr:cNvPr id="479" name="土木費該当値テキスト"/>
        <xdr:cNvSpPr txBox="1"/>
      </xdr:nvSpPr>
      <xdr:spPr>
        <a:xfrm>
          <a:off x="10528300" y="166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82899</xdr:rowOff>
    </xdr:from>
    <xdr:to>
      <xdr:col>14</xdr:col>
      <xdr:colOff>79375</xdr:colOff>
      <xdr:row>98</xdr:row>
      <xdr:rowOff>13049</xdr:rowOff>
    </xdr:to>
    <xdr:sp macro="" textlink="">
      <xdr:nvSpPr>
        <xdr:cNvPr id="480" name="円/楕円 479"/>
        <xdr:cNvSpPr/>
      </xdr:nvSpPr>
      <xdr:spPr>
        <a:xfrm>
          <a:off x="9588500" y="167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4176</xdr:rowOff>
    </xdr:from>
    <xdr:ext cx="534377" cy="259045"/>
    <xdr:sp macro="" textlink="">
      <xdr:nvSpPr>
        <xdr:cNvPr id="481" name="テキスト ボックス 480"/>
        <xdr:cNvSpPr txBox="1"/>
      </xdr:nvSpPr>
      <xdr:spPr>
        <a:xfrm>
          <a:off x="9372111" y="168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145498</xdr:rowOff>
    </xdr:from>
    <xdr:to>
      <xdr:col>12</xdr:col>
      <xdr:colOff>561975</xdr:colOff>
      <xdr:row>97</xdr:row>
      <xdr:rowOff>75648</xdr:rowOff>
    </xdr:to>
    <xdr:sp macro="" textlink="">
      <xdr:nvSpPr>
        <xdr:cNvPr id="482" name="円/楕円 481"/>
        <xdr:cNvSpPr/>
      </xdr:nvSpPr>
      <xdr:spPr>
        <a:xfrm>
          <a:off x="8699500" y="166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66775</xdr:rowOff>
    </xdr:from>
    <xdr:ext cx="534377" cy="259045"/>
    <xdr:sp macro="" textlink="">
      <xdr:nvSpPr>
        <xdr:cNvPr id="483" name="テキスト ボックス 482"/>
        <xdr:cNvSpPr txBox="1"/>
      </xdr:nvSpPr>
      <xdr:spPr>
        <a:xfrm>
          <a:off x="8483111" y="166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117218</xdr:rowOff>
    </xdr:from>
    <xdr:to>
      <xdr:col>11</xdr:col>
      <xdr:colOff>358775</xdr:colOff>
      <xdr:row>97</xdr:row>
      <xdr:rowOff>47368</xdr:rowOff>
    </xdr:to>
    <xdr:sp macro="" textlink="">
      <xdr:nvSpPr>
        <xdr:cNvPr id="484" name="円/楕円 483"/>
        <xdr:cNvSpPr/>
      </xdr:nvSpPr>
      <xdr:spPr>
        <a:xfrm>
          <a:off x="7810500" y="165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38495</xdr:rowOff>
    </xdr:from>
    <xdr:ext cx="534377" cy="259045"/>
    <xdr:sp macro="" textlink="">
      <xdr:nvSpPr>
        <xdr:cNvPr id="485" name="テキスト ボックス 484"/>
        <xdr:cNvSpPr txBox="1"/>
      </xdr:nvSpPr>
      <xdr:spPr>
        <a:xfrm>
          <a:off x="7594111" y="1666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66859</xdr:rowOff>
    </xdr:from>
    <xdr:to>
      <xdr:col>10</xdr:col>
      <xdr:colOff>155575</xdr:colOff>
      <xdr:row>97</xdr:row>
      <xdr:rowOff>168459</xdr:rowOff>
    </xdr:to>
    <xdr:sp macro="" textlink="">
      <xdr:nvSpPr>
        <xdr:cNvPr id="486" name="円/楕円 485"/>
        <xdr:cNvSpPr/>
      </xdr:nvSpPr>
      <xdr:spPr>
        <a:xfrm>
          <a:off x="6921500" y="166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159586</xdr:rowOff>
    </xdr:from>
    <xdr:ext cx="534377" cy="259045"/>
    <xdr:sp macro="" textlink="">
      <xdr:nvSpPr>
        <xdr:cNvPr id="487" name="テキスト ボックス 486"/>
        <xdr:cNvSpPr txBox="1"/>
      </xdr:nvSpPr>
      <xdr:spPr>
        <a:xfrm>
          <a:off x="6705111" y="1679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89251</xdr:rowOff>
    </xdr:from>
    <xdr:to>
      <xdr:col>23</xdr:col>
      <xdr:colOff>517525</xdr:colOff>
      <xdr:row>35</xdr:row>
      <xdr:rowOff>156616</xdr:rowOff>
    </xdr:to>
    <xdr:cxnSp macro="">
      <xdr:nvCxnSpPr>
        <xdr:cNvPr id="520" name="直線コネクタ 519"/>
        <xdr:cNvCxnSpPr/>
      </xdr:nvCxnSpPr>
      <xdr:spPr>
        <a:xfrm>
          <a:off x="15481300" y="6090001"/>
          <a:ext cx="838200" cy="6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89251</xdr:rowOff>
    </xdr:from>
    <xdr:to>
      <xdr:col>22</xdr:col>
      <xdr:colOff>365125</xdr:colOff>
      <xdr:row>36</xdr:row>
      <xdr:rowOff>97395</xdr:rowOff>
    </xdr:to>
    <xdr:cxnSp macro="">
      <xdr:nvCxnSpPr>
        <xdr:cNvPr id="523" name="直線コネクタ 522"/>
        <xdr:cNvCxnSpPr/>
      </xdr:nvCxnSpPr>
      <xdr:spPr>
        <a:xfrm flipV="1">
          <a:off x="14592300" y="6090001"/>
          <a:ext cx="889000" cy="17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97395</xdr:rowOff>
    </xdr:from>
    <xdr:to>
      <xdr:col>21</xdr:col>
      <xdr:colOff>161925</xdr:colOff>
      <xdr:row>36</xdr:row>
      <xdr:rowOff>148030</xdr:rowOff>
    </xdr:to>
    <xdr:cxnSp macro="">
      <xdr:nvCxnSpPr>
        <xdr:cNvPr id="526" name="直線コネクタ 525"/>
        <xdr:cNvCxnSpPr/>
      </xdr:nvCxnSpPr>
      <xdr:spPr>
        <a:xfrm flipV="1">
          <a:off x="13703300" y="6269595"/>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148030</xdr:rowOff>
    </xdr:from>
    <xdr:to>
      <xdr:col>19</xdr:col>
      <xdr:colOff>644525</xdr:colOff>
      <xdr:row>37</xdr:row>
      <xdr:rowOff>6512</xdr:rowOff>
    </xdr:to>
    <xdr:cxnSp macro="">
      <xdr:nvCxnSpPr>
        <xdr:cNvPr id="529" name="直線コネクタ 528"/>
        <xdr:cNvCxnSpPr/>
      </xdr:nvCxnSpPr>
      <xdr:spPr>
        <a:xfrm flipV="1">
          <a:off x="12814300" y="6320230"/>
          <a:ext cx="889000" cy="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105816</xdr:rowOff>
    </xdr:from>
    <xdr:to>
      <xdr:col>23</xdr:col>
      <xdr:colOff>568325</xdr:colOff>
      <xdr:row>36</xdr:row>
      <xdr:rowOff>35966</xdr:rowOff>
    </xdr:to>
    <xdr:sp macro="" textlink="">
      <xdr:nvSpPr>
        <xdr:cNvPr id="539" name="円/楕円 538"/>
        <xdr:cNvSpPr/>
      </xdr:nvSpPr>
      <xdr:spPr>
        <a:xfrm>
          <a:off x="162687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128693</xdr:rowOff>
    </xdr:from>
    <xdr:ext cx="534377" cy="259045"/>
    <xdr:sp macro="" textlink="">
      <xdr:nvSpPr>
        <xdr:cNvPr id="540" name="消防費該当値テキスト"/>
        <xdr:cNvSpPr txBox="1"/>
      </xdr:nvSpPr>
      <xdr:spPr>
        <a:xfrm>
          <a:off x="16370300" y="59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38451</xdr:rowOff>
    </xdr:from>
    <xdr:to>
      <xdr:col>22</xdr:col>
      <xdr:colOff>415925</xdr:colOff>
      <xdr:row>35</xdr:row>
      <xdr:rowOff>140051</xdr:rowOff>
    </xdr:to>
    <xdr:sp macro="" textlink="">
      <xdr:nvSpPr>
        <xdr:cNvPr id="541" name="円/楕円 540"/>
        <xdr:cNvSpPr/>
      </xdr:nvSpPr>
      <xdr:spPr>
        <a:xfrm>
          <a:off x="15430500" y="60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156578</xdr:rowOff>
    </xdr:from>
    <xdr:ext cx="534377" cy="259045"/>
    <xdr:sp macro="" textlink="">
      <xdr:nvSpPr>
        <xdr:cNvPr id="542" name="テキスト ボックス 541"/>
        <xdr:cNvSpPr txBox="1"/>
      </xdr:nvSpPr>
      <xdr:spPr>
        <a:xfrm>
          <a:off x="15214111" y="58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46595</xdr:rowOff>
    </xdr:from>
    <xdr:to>
      <xdr:col>21</xdr:col>
      <xdr:colOff>212725</xdr:colOff>
      <xdr:row>36</xdr:row>
      <xdr:rowOff>148195</xdr:rowOff>
    </xdr:to>
    <xdr:sp macro="" textlink="">
      <xdr:nvSpPr>
        <xdr:cNvPr id="543" name="円/楕円 542"/>
        <xdr:cNvSpPr/>
      </xdr:nvSpPr>
      <xdr:spPr>
        <a:xfrm>
          <a:off x="14541500" y="6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164722</xdr:rowOff>
    </xdr:from>
    <xdr:ext cx="534377" cy="259045"/>
    <xdr:sp macro="" textlink="">
      <xdr:nvSpPr>
        <xdr:cNvPr id="544" name="テキスト ボックス 543"/>
        <xdr:cNvSpPr txBox="1"/>
      </xdr:nvSpPr>
      <xdr:spPr>
        <a:xfrm>
          <a:off x="14325111" y="59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97230</xdr:rowOff>
    </xdr:from>
    <xdr:to>
      <xdr:col>20</xdr:col>
      <xdr:colOff>9525</xdr:colOff>
      <xdr:row>37</xdr:row>
      <xdr:rowOff>27380</xdr:rowOff>
    </xdr:to>
    <xdr:sp macro="" textlink="">
      <xdr:nvSpPr>
        <xdr:cNvPr id="545" name="円/楕円 544"/>
        <xdr:cNvSpPr/>
      </xdr:nvSpPr>
      <xdr:spPr>
        <a:xfrm>
          <a:off x="13652500" y="62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43907</xdr:rowOff>
    </xdr:from>
    <xdr:ext cx="534377" cy="259045"/>
    <xdr:sp macro="" textlink="">
      <xdr:nvSpPr>
        <xdr:cNvPr id="546" name="テキスト ボックス 545"/>
        <xdr:cNvSpPr txBox="1"/>
      </xdr:nvSpPr>
      <xdr:spPr>
        <a:xfrm>
          <a:off x="13436111" y="604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127162</xdr:rowOff>
    </xdr:from>
    <xdr:to>
      <xdr:col>18</xdr:col>
      <xdr:colOff>492125</xdr:colOff>
      <xdr:row>37</xdr:row>
      <xdr:rowOff>57312</xdr:rowOff>
    </xdr:to>
    <xdr:sp macro="" textlink="">
      <xdr:nvSpPr>
        <xdr:cNvPr id="547" name="円/楕円 546"/>
        <xdr:cNvSpPr/>
      </xdr:nvSpPr>
      <xdr:spPr>
        <a:xfrm>
          <a:off x="12763500" y="62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73839</xdr:rowOff>
    </xdr:from>
    <xdr:ext cx="534377" cy="259045"/>
    <xdr:sp macro="" textlink="">
      <xdr:nvSpPr>
        <xdr:cNvPr id="548" name="テキスト ボックス 547"/>
        <xdr:cNvSpPr txBox="1"/>
      </xdr:nvSpPr>
      <xdr:spPr>
        <a:xfrm>
          <a:off x="12547111" y="60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62212</xdr:rowOff>
    </xdr:from>
    <xdr:to>
      <xdr:col>23</xdr:col>
      <xdr:colOff>517525</xdr:colOff>
      <xdr:row>56</xdr:row>
      <xdr:rowOff>8438</xdr:rowOff>
    </xdr:to>
    <xdr:cxnSp macro="">
      <xdr:nvCxnSpPr>
        <xdr:cNvPr id="577" name="直線コネクタ 576"/>
        <xdr:cNvCxnSpPr/>
      </xdr:nvCxnSpPr>
      <xdr:spPr>
        <a:xfrm>
          <a:off x="15481300" y="9491962"/>
          <a:ext cx="838200" cy="1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62212</xdr:rowOff>
    </xdr:from>
    <xdr:to>
      <xdr:col>22</xdr:col>
      <xdr:colOff>365125</xdr:colOff>
      <xdr:row>55</xdr:row>
      <xdr:rowOff>102674</xdr:rowOff>
    </xdr:to>
    <xdr:cxnSp macro="">
      <xdr:nvCxnSpPr>
        <xdr:cNvPr id="580" name="直線コネクタ 579"/>
        <xdr:cNvCxnSpPr/>
      </xdr:nvCxnSpPr>
      <xdr:spPr>
        <a:xfrm flipV="1">
          <a:off x="14592300" y="9491962"/>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102674</xdr:rowOff>
    </xdr:from>
    <xdr:to>
      <xdr:col>21</xdr:col>
      <xdr:colOff>161925</xdr:colOff>
      <xdr:row>55</xdr:row>
      <xdr:rowOff>120262</xdr:rowOff>
    </xdr:to>
    <xdr:cxnSp macro="">
      <xdr:nvCxnSpPr>
        <xdr:cNvPr id="583" name="直線コネクタ 582"/>
        <xdr:cNvCxnSpPr/>
      </xdr:nvCxnSpPr>
      <xdr:spPr>
        <a:xfrm flipV="1">
          <a:off x="13703300" y="9532424"/>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91466</xdr:rowOff>
    </xdr:from>
    <xdr:to>
      <xdr:col>19</xdr:col>
      <xdr:colOff>644525</xdr:colOff>
      <xdr:row>55</xdr:row>
      <xdr:rowOff>120262</xdr:rowOff>
    </xdr:to>
    <xdr:cxnSp macro="">
      <xdr:nvCxnSpPr>
        <xdr:cNvPr id="586" name="直線コネクタ 585"/>
        <xdr:cNvCxnSpPr/>
      </xdr:nvCxnSpPr>
      <xdr:spPr>
        <a:xfrm>
          <a:off x="12814300" y="9521216"/>
          <a:ext cx="889000" cy="2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129088</xdr:rowOff>
    </xdr:from>
    <xdr:to>
      <xdr:col>23</xdr:col>
      <xdr:colOff>568325</xdr:colOff>
      <xdr:row>56</xdr:row>
      <xdr:rowOff>59238</xdr:rowOff>
    </xdr:to>
    <xdr:sp macro="" textlink="">
      <xdr:nvSpPr>
        <xdr:cNvPr id="596" name="円/楕円 595"/>
        <xdr:cNvSpPr/>
      </xdr:nvSpPr>
      <xdr:spPr>
        <a:xfrm>
          <a:off x="162687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151965</xdr:rowOff>
    </xdr:from>
    <xdr:ext cx="534377" cy="259045"/>
    <xdr:sp macro="" textlink="">
      <xdr:nvSpPr>
        <xdr:cNvPr id="597" name="教育費該当値テキスト"/>
        <xdr:cNvSpPr txBox="1"/>
      </xdr:nvSpPr>
      <xdr:spPr>
        <a:xfrm>
          <a:off x="16370300" y="94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11412</xdr:rowOff>
    </xdr:from>
    <xdr:to>
      <xdr:col>22</xdr:col>
      <xdr:colOff>415925</xdr:colOff>
      <xdr:row>55</xdr:row>
      <xdr:rowOff>113012</xdr:rowOff>
    </xdr:to>
    <xdr:sp macro="" textlink="">
      <xdr:nvSpPr>
        <xdr:cNvPr id="598" name="円/楕円 597"/>
        <xdr:cNvSpPr/>
      </xdr:nvSpPr>
      <xdr:spPr>
        <a:xfrm>
          <a:off x="15430500" y="94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129539</xdr:rowOff>
    </xdr:from>
    <xdr:ext cx="534377" cy="259045"/>
    <xdr:sp macro="" textlink="">
      <xdr:nvSpPr>
        <xdr:cNvPr id="599" name="テキスト ボックス 598"/>
        <xdr:cNvSpPr txBox="1"/>
      </xdr:nvSpPr>
      <xdr:spPr>
        <a:xfrm>
          <a:off x="15214111" y="92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87,669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51874</xdr:rowOff>
    </xdr:from>
    <xdr:to>
      <xdr:col>21</xdr:col>
      <xdr:colOff>212725</xdr:colOff>
      <xdr:row>55</xdr:row>
      <xdr:rowOff>153474</xdr:rowOff>
    </xdr:to>
    <xdr:sp macro="" textlink="">
      <xdr:nvSpPr>
        <xdr:cNvPr id="600" name="円/楕円 599"/>
        <xdr:cNvSpPr/>
      </xdr:nvSpPr>
      <xdr:spPr>
        <a:xfrm>
          <a:off x="14541500" y="94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170001</xdr:rowOff>
    </xdr:from>
    <xdr:ext cx="534377" cy="259045"/>
    <xdr:sp macro="" textlink="">
      <xdr:nvSpPr>
        <xdr:cNvPr id="601" name="テキスト ボックス 600"/>
        <xdr:cNvSpPr txBox="1"/>
      </xdr:nvSpPr>
      <xdr:spPr>
        <a:xfrm>
          <a:off x="14325111" y="92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82,359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69462</xdr:rowOff>
    </xdr:from>
    <xdr:to>
      <xdr:col>20</xdr:col>
      <xdr:colOff>9525</xdr:colOff>
      <xdr:row>55</xdr:row>
      <xdr:rowOff>171062</xdr:rowOff>
    </xdr:to>
    <xdr:sp macro="" textlink="">
      <xdr:nvSpPr>
        <xdr:cNvPr id="602" name="円/楕円 601"/>
        <xdr:cNvSpPr/>
      </xdr:nvSpPr>
      <xdr:spPr>
        <a:xfrm>
          <a:off x="13652500" y="94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16139</xdr:rowOff>
    </xdr:from>
    <xdr:ext cx="534377" cy="259045"/>
    <xdr:sp macro="" textlink="">
      <xdr:nvSpPr>
        <xdr:cNvPr id="603" name="テキスト ボックス 602"/>
        <xdr:cNvSpPr txBox="1"/>
      </xdr:nvSpPr>
      <xdr:spPr>
        <a:xfrm>
          <a:off x="13436111" y="92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40666</xdr:rowOff>
    </xdr:from>
    <xdr:to>
      <xdr:col>18</xdr:col>
      <xdr:colOff>492125</xdr:colOff>
      <xdr:row>55</xdr:row>
      <xdr:rowOff>142266</xdr:rowOff>
    </xdr:to>
    <xdr:sp macro="" textlink="">
      <xdr:nvSpPr>
        <xdr:cNvPr id="604" name="円/楕円 603"/>
        <xdr:cNvSpPr/>
      </xdr:nvSpPr>
      <xdr:spPr>
        <a:xfrm>
          <a:off x="12763500" y="94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158793</xdr:rowOff>
    </xdr:from>
    <xdr:ext cx="534377" cy="259045"/>
    <xdr:sp macro="" textlink="">
      <xdr:nvSpPr>
        <xdr:cNvPr id="605" name="テキスト ボックス 604"/>
        <xdr:cNvSpPr txBox="1"/>
      </xdr:nvSpPr>
      <xdr:spPr>
        <a:xfrm>
          <a:off x="12547111" y="92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82093</xdr:rowOff>
    </xdr:from>
    <xdr:to>
      <xdr:col>23</xdr:col>
      <xdr:colOff>517525</xdr:colOff>
      <xdr:row>78</xdr:row>
      <xdr:rowOff>94506</xdr:rowOff>
    </xdr:to>
    <xdr:cxnSp macro="">
      <xdr:nvCxnSpPr>
        <xdr:cNvPr id="632" name="直線コネクタ 631"/>
        <xdr:cNvCxnSpPr/>
      </xdr:nvCxnSpPr>
      <xdr:spPr>
        <a:xfrm>
          <a:off x="15481300" y="13455193"/>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56696</xdr:rowOff>
    </xdr:from>
    <xdr:to>
      <xdr:col>22</xdr:col>
      <xdr:colOff>365125</xdr:colOff>
      <xdr:row>78</xdr:row>
      <xdr:rowOff>82093</xdr:rowOff>
    </xdr:to>
    <xdr:cxnSp macro="">
      <xdr:nvCxnSpPr>
        <xdr:cNvPr id="635" name="直線コネクタ 634"/>
        <xdr:cNvCxnSpPr/>
      </xdr:nvCxnSpPr>
      <xdr:spPr>
        <a:xfrm>
          <a:off x="14592300" y="13429796"/>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56696</xdr:rowOff>
    </xdr:from>
    <xdr:to>
      <xdr:col>21</xdr:col>
      <xdr:colOff>161925</xdr:colOff>
      <xdr:row>78</xdr:row>
      <xdr:rowOff>94140</xdr:rowOff>
    </xdr:to>
    <xdr:cxnSp macro="">
      <xdr:nvCxnSpPr>
        <xdr:cNvPr id="638" name="直線コネクタ 637"/>
        <xdr:cNvCxnSpPr/>
      </xdr:nvCxnSpPr>
      <xdr:spPr>
        <a:xfrm flipV="1">
          <a:off x="13703300" y="13429796"/>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42270</xdr:rowOff>
    </xdr:from>
    <xdr:to>
      <xdr:col>19</xdr:col>
      <xdr:colOff>644525</xdr:colOff>
      <xdr:row>78</xdr:row>
      <xdr:rowOff>94140</xdr:rowOff>
    </xdr:to>
    <xdr:cxnSp macro="">
      <xdr:nvCxnSpPr>
        <xdr:cNvPr id="641" name="直線コネクタ 640"/>
        <xdr:cNvCxnSpPr/>
      </xdr:nvCxnSpPr>
      <xdr:spPr>
        <a:xfrm>
          <a:off x="12814300" y="13415370"/>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43706</xdr:rowOff>
    </xdr:from>
    <xdr:to>
      <xdr:col>23</xdr:col>
      <xdr:colOff>568325</xdr:colOff>
      <xdr:row>78</xdr:row>
      <xdr:rowOff>145306</xdr:rowOff>
    </xdr:to>
    <xdr:sp macro="" textlink="">
      <xdr:nvSpPr>
        <xdr:cNvPr id="651" name="円/楕円 650"/>
        <xdr:cNvSpPr/>
      </xdr:nvSpPr>
      <xdr:spPr>
        <a:xfrm>
          <a:off x="16268700" y="134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31293</xdr:rowOff>
    </xdr:from>
    <xdr:to>
      <xdr:col>22</xdr:col>
      <xdr:colOff>415925</xdr:colOff>
      <xdr:row>78</xdr:row>
      <xdr:rowOff>132893</xdr:rowOff>
    </xdr:to>
    <xdr:sp macro="" textlink="">
      <xdr:nvSpPr>
        <xdr:cNvPr id="653" name="円/楕円 652"/>
        <xdr:cNvSpPr/>
      </xdr:nvSpPr>
      <xdr:spPr>
        <a:xfrm>
          <a:off x="15430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124020</xdr:rowOff>
    </xdr:from>
    <xdr:ext cx="469744" cy="259045"/>
    <xdr:sp macro="" textlink="">
      <xdr:nvSpPr>
        <xdr:cNvPr id="654" name="テキスト ボックス 653"/>
        <xdr:cNvSpPr txBox="1"/>
      </xdr:nvSpPr>
      <xdr:spPr>
        <a:xfrm>
          <a:off x="15246427" y="1349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5896</xdr:rowOff>
    </xdr:from>
    <xdr:to>
      <xdr:col>21</xdr:col>
      <xdr:colOff>212725</xdr:colOff>
      <xdr:row>78</xdr:row>
      <xdr:rowOff>107496</xdr:rowOff>
    </xdr:to>
    <xdr:sp macro="" textlink="">
      <xdr:nvSpPr>
        <xdr:cNvPr id="655" name="円/楕円 654"/>
        <xdr:cNvSpPr/>
      </xdr:nvSpPr>
      <xdr:spPr>
        <a:xfrm>
          <a:off x="14541500" y="133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98623</xdr:rowOff>
    </xdr:from>
    <xdr:ext cx="469744" cy="259045"/>
    <xdr:sp macro="" textlink="">
      <xdr:nvSpPr>
        <xdr:cNvPr id="656" name="テキスト ボックス 655"/>
        <xdr:cNvSpPr txBox="1"/>
      </xdr:nvSpPr>
      <xdr:spPr>
        <a:xfrm>
          <a:off x="14357427" y="134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43340</xdr:rowOff>
    </xdr:from>
    <xdr:to>
      <xdr:col>20</xdr:col>
      <xdr:colOff>9525</xdr:colOff>
      <xdr:row>78</xdr:row>
      <xdr:rowOff>144940</xdr:rowOff>
    </xdr:to>
    <xdr:sp macro="" textlink="">
      <xdr:nvSpPr>
        <xdr:cNvPr id="657" name="円/楕円 656"/>
        <xdr:cNvSpPr/>
      </xdr:nvSpPr>
      <xdr:spPr>
        <a:xfrm>
          <a:off x="13652500" y="134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136067</xdr:rowOff>
    </xdr:from>
    <xdr:ext cx="469744" cy="259045"/>
    <xdr:sp macro="" textlink="">
      <xdr:nvSpPr>
        <xdr:cNvPr id="658" name="テキスト ボックス 657"/>
        <xdr:cNvSpPr txBox="1"/>
      </xdr:nvSpPr>
      <xdr:spPr>
        <a:xfrm>
          <a:off x="13468427" y="135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162920</xdr:rowOff>
    </xdr:from>
    <xdr:to>
      <xdr:col>18</xdr:col>
      <xdr:colOff>492125</xdr:colOff>
      <xdr:row>78</xdr:row>
      <xdr:rowOff>93070</xdr:rowOff>
    </xdr:to>
    <xdr:sp macro="" textlink="">
      <xdr:nvSpPr>
        <xdr:cNvPr id="659" name="円/楕円 658"/>
        <xdr:cNvSpPr/>
      </xdr:nvSpPr>
      <xdr:spPr>
        <a:xfrm>
          <a:off x="12763500" y="133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84197</xdr:rowOff>
    </xdr:from>
    <xdr:ext cx="469744" cy="259045"/>
    <xdr:sp macro="" textlink="">
      <xdr:nvSpPr>
        <xdr:cNvPr id="660" name="テキスト ボックス 659"/>
        <xdr:cNvSpPr txBox="1"/>
      </xdr:nvSpPr>
      <xdr:spPr>
        <a:xfrm>
          <a:off x="12579427" y="1345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160925</xdr:rowOff>
    </xdr:from>
    <xdr:to>
      <xdr:col>23</xdr:col>
      <xdr:colOff>517525</xdr:colOff>
      <xdr:row>97</xdr:row>
      <xdr:rowOff>14968</xdr:rowOff>
    </xdr:to>
    <xdr:cxnSp macro="">
      <xdr:nvCxnSpPr>
        <xdr:cNvPr id="689" name="直線コネクタ 688"/>
        <xdr:cNvCxnSpPr/>
      </xdr:nvCxnSpPr>
      <xdr:spPr>
        <a:xfrm>
          <a:off x="15481300" y="16620125"/>
          <a:ext cx="8382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153919</xdr:rowOff>
    </xdr:from>
    <xdr:to>
      <xdr:col>22</xdr:col>
      <xdr:colOff>365125</xdr:colOff>
      <xdr:row>96</xdr:row>
      <xdr:rowOff>160925</xdr:rowOff>
    </xdr:to>
    <xdr:cxnSp macro="">
      <xdr:nvCxnSpPr>
        <xdr:cNvPr id="692" name="直線コネクタ 691"/>
        <xdr:cNvCxnSpPr/>
      </xdr:nvCxnSpPr>
      <xdr:spPr>
        <a:xfrm>
          <a:off x="14592300" y="16613119"/>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147837</xdr:rowOff>
    </xdr:from>
    <xdr:to>
      <xdr:col>21</xdr:col>
      <xdr:colOff>161925</xdr:colOff>
      <xdr:row>96</xdr:row>
      <xdr:rowOff>153919</xdr:rowOff>
    </xdr:to>
    <xdr:cxnSp macro="">
      <xdr:nvCxnSpPr>
        <xdr:cNvPr id="695" name="直線コネクタ 694"/>
        <xdr:cNvCxnSpPr/>
      </xdr:nvCxnSpPr>
      <xdr:spPr>
        <a:xfrm>
          <a:off x="13703300" y="16607037"/>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147837</xdr:rowOff>
    </xdr:from>
    <xdr:to>
      <xdr:col>19</xdr:col>
      <xdr:colOff>644525</xdr:colOff>
      <xdr:row>96</xdr:row>
      <xdr:rowOff>152071</xdr:rowOff>
    </xdr:to>
    <xdr:cxnSp macro="">
      <xdr:nvCxnSpPr>
        <xdr:cNvPr id="698" name="直線コネクタ 697"/>
        <xdr:cNvCxnSpPr/>
      </xdr:nvCxnSpPr>
      <xdr:spPr>
        <a:xfrm flipV="1">
          <a:off x="12814300" y="16607037"/>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135618</xdr:rowOff>
    </xdr:from>
    <xdr:to>
      <xdr:col>23</xdr:col>
      <xdr:colOff>568325</xdr:colOff>
      <xdr:row>97</xdr:row>
      <xdr:rowOff>65768</xdr:rowOff>
    </xdr:to>
    <xdr:sp macro="" textlink="">
      <xdr:nvSpPr>
        <xdr:cNvPr id="708" name="円/楕円 707"/>
        <xdr:cNvSpPr/>
      </xdr:nvSpPr>
      <xdr:spPr>
        <a:xfrm>
          <a:off x="16268700" y="165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158495</xdr:rowOff>
    </xdr:from>
    <xdr:ext cx="534377" cy="259045"/>
    <xdr:sp macro="" textlink="">
      <xdr:nvSpPr>
        <xdr:cNvPr id="709" name="公債費該当値テキスト"/>
        <xdr:cNvSpPr txBox="1"/>
      </xdr:nvSpPr>
      <xdr:spPr>
        <a:xfrm>
          <a:off x="16370300" y="1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110125</xdr:rowOff>
    </xdr:from>
    <xdr:to>
      <xdr:col>22</xdr:col>
      <xdr:colOff>415925</xdr:colOff>
      <xdr:row>97</xdr:row>
      <xdr:rowOff>40275</xdr:rowOff>
    </xdr:to>
    <xdr:sp macro="" textlink="">
      <xdr:nvSpPr>
        <xdr:cNvPr id="710" name="円/楕円 709"/>
        <xdr:cNvSpPr/>
      </xdr:nvSpPr>
      <xdr:spPr>
        <a:xfrm>
          <a:off x="15430500" y="165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56802</xdr:rowOff>
    </xdr:from>
    <xdr:ext cx="599010" cy="259045"/>
    <xdr:sp macro="" textlink="">
      <xdr:nvSpPr>
        <xdr:cNvPr id="711" name="テキスト ボックス 710"/>
        <xdr:cNvSpPr txBox="1"/>
      </xdr:nvSpPr>
      <xdr:spPr>
        <a:xfrm>
          <a:off x="15181794" y="163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103119</xdr:rowOff>
    </xdr:from>
    <xdr:to>
      <xdr:col>21</xdr:col>
      <xdr:colOff>212725</xdr:colOff>
      <xdr:row>97</xdr:row>
      <xdr:rowOff>33269</xdr:rowOff>
    </xdr:to>
    <xdr:sp macro="" textlink="">
      <xdr:nvSpPr>
        <xdr:cNvPr id="712" name="円/楕円 711"/>
        <xdr:cNvSpPr/>
      </xdr:nvSpPr>
      <xdr:spPr>
        <a:xfrm>
          <a:off x="14541500" y="1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49796</xdr:rowOff>
    </xdr:from>
    <xdr:ext cx="599010" cy="259045"/>
    <xdr:sp macro="" textlink="">
      <xdr:nvSpPr>
        <xdr:cNvPr id="713" name="テキスト ボックス 712"/>
        <xdr:cNvSpPr txBox="1"/>
      </xdr:nvSpPr>
      <xdr:spPr>
        <a:xfrm>
          <a:off x="14292794" y="163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97037</xdr:rowOff>
    </xdr:from>
    <xdr:to>
      <xdr:col>20</xdr:col>
      <xdr:colOff>9525</xdr:colOff>
      <xdr:row>97</xdr:row>
      <xdr:rowOff>27187</xdr:rowOff>
    </xdr:to>
    <xdr:sp macro="" textlink="">
      <xdr:nvSpPr>
        <xdr:cNvPr id="714" name="円/楕円 713"/>
        <xdr:cNvSpPr/>
      </xdr:nvSpPr>
      <xdr:spPr>
        <a:xfrm>
          <a:off x="13652500" y="1655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43714</xdr:rowOff>
    </xdr:from>
    <xdr:ext cx="599010" cy="259045"/>
    <xdr:sp macro="" textlink="">
      <xdr:nvSpPr>
        <xdr:cNvPr id="715" name="テキスト ボックス 714"/>
        <xdr:cNvSpPr txBox="1"/>
      </xdr:nvSpPr>
      <xdr:spPr>
        <a:xfrm>
          <a:off x="13403794" y="1633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101271</xdr:rowOff>
    </xdr:from>
    <xdr:to>
      <xdr:col>18</xdr:col>
      <xdr:colOff>492125</xdr:colOff>
      <xdr:row>97</xdr:row>
      <xdr:rowOff>31421</xdr:rowOff>
    </xdr:to>
    <xdr:sp macro="" textlink="">
      <xdr:nvSpPr>
        <xdr:cNvPr id="716" name="円/楕円 715"/>
        <xdr:cNvSpPr/>
      </xdr:nvSpPr>
      <xdr:spPr>
        <a:xfrm>
          <a:off x="12763500" y="165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47948</xdr:rowOff>
    </xdr:from>
    <xdr:ext cx="599010" cy="259045"/>
    <xdr:sp macro="" textlink="">
      <xdr:nvSpPr>
        <xdr:cNvPr id="717" name="テキスト ボックス 716"/>
        <xdr:cNvSpPr txBox="1"/>
      </xdr:nvSpPr>
      <xdr:spPr>
        <a:xfrm>
          <a:off x="12514794" y="1633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目的</a:t>
          </a:r>
          <a:r>
            <a:rPr kumimoji="1" lang="ja-JP" altLang="ja-JP" sz="1100">
              <a:solidFill>
                <a:schemeClr val="dk1"/>
              </a:solidFill>
              <a:effectLst/>
              <a:latin typeface="+mn-lt"/>
              <a:ea typeface="+mn-ea"/>
              <a:cs typeface="+mn-cs"/>
            </a:rPr>
            <a:t>別の決算額を各年度の１月１日の人口（例：平成２８年度決算額を平成２９年１月１日現在人口で割る。）で割って、それぞれの値を出している。人口は、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２６から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２７で、６９３人の減、</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２８で６３０人減少し、この１０年で６，０００人程減少している。全体の歳出決算総額は、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２６から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２７も減少し、</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２８は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２７と比べて２４５，７４３千円減っている。しかし、人口も年々大きく減少しているため、総歳出決算額における住民一人あたりの値は、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２５で５６２，８４５円、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２６で５７３，９４９円、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２７で５８０，７９５円、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８で５８４，５９０円と年々増加している。一人あたりのコストを維持するなら、毎年６００人減少し、一人当たりの決算額を５８０，０００円とすると、年間３４８、０００千円以上歳出を落とさなくてはいけない。</a:t>
          </a:r>
          <a:endParaRPr lang="ja-JP" altLang="ja-JP">
            <a:effectLst/>
          </a:endParaRPr>
        </a:p>
        <a:p>
          <a:r>
            <a:rPr kumimoji="1" lang="ja-JP" altLang="ja-JP" sz="1100">
              <a:solidFill>
                <a:schemeClr val="dk1"/>
              </a:solidFill>
              <a:effectLst/>
              <a:latin typeface="+mn-lt"/>
              <a:ea typeface="+mn-ea"/>
              <a:cs typeface="+mn-cs"/>
            </a:rPr>
            <a:t>　類似団体と比べて高い住民一人当たりの目的別歳出は、</a:t>
          </a:r>
          <a:r>
            <a:rPr kumimoji="1" lang="ja-JP" altLang="en-US" sz="1100">
              <a:solidFill>
                <a:schemeClr val="dk1"/>
              </a:solidFill>
              <a:effectLst/>
              <a:latin typeface="+mn-lt"/>
              <a:ea typeface="+mn-ea"/>
              <a:cs typeface="+mn-cs"/>
            </a:rPr>
            <a:t>昨年度と変更なく、</a:t>
          </a:r>
          <a:r>
            <a:rPr kumimoji="1" lang="ja-JP" altLang="ja-JP" sz="1100">
              <a:solidFill>
                <a:schemeClr val="dk1"/>
              </a:solidFill>
              <a:effectLst/>
              <a:latin typeface="+mn-lt"/>
              <a:ea typeface="+mn-ea"/>
              <a:cs typeface="+mn-cs"/>
            </a:rPr>
            <a:t>衛生費、消防費、教育費、公債費である。</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衛生費、消防費、教育費</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と比べ</a:t>
          </a:r>
          <a:r>
            <a:rPr kumimoji="1" lang="ja-JP" altLang="en-US" sz="1100">
              <a:solidFill>
                <a:schemeClr val="dk1"/>
              </a:solidFill>
              <a:effectLst/>
              <a:latin typeface="+mn-lt"/>
              <a:ea typeface="+mn-ea"/>
              <a:cs typeface="+mn-cs"/>
            </a:rPr>
            <a:t>ると</a:t>
          </a:r>
          <a:r>
            <a:rPr kumimoji="1" lang="ja-JP" altLang="ja-JP" sz="1100">
              <a:solidFill>
                <a:schemeClr val="dk1"/>
              </a:solidFill>
              <a:effectLst/>
              <a:latin typeface="+mn-lt"/>
              <a:ea typeface="+mn-ea"/>
              <a:cs typeface="+mn-cs"/>
            </a:rPr>
            <a:t>決算総額が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している。衛生費については、</a:t>
          </a:r>
          <a:r>
            <a:rPr kumimoji="1" lang="ja-JP" altLang="en-US" sz="1100">
              <a:solidFill>
                <a:schemeClr val="dk1"/>
              </a:solidFill>
              <a:effectLst/>
              <a:latin typeface="+mn-lt"/>
              <a:ea typeface="+mn-ea"/>
              <a:cs typeface="+mn-cs"/>
            </a:rPr>
            <a:t>病院事業会計の繰出金や衛生組合の</a:t>
          </a:r>
          <a:r>
            <a:rPr kumimoji="1" lang="ja-JP" altLang="ja-JP" sz="1100">
              <a:solidFill>
                <a:schemeClr val="dk1"/>
              </a:solidFill>
              <a:effectLst/>
              <a:latin typeface="+mn-lt"/>
              <a:ea typeface="+mn-ea"/>
              <a:cs typeface="+mn-cs"/>
            </a:rPr>
            <a:t>一部負担金、簡易水道</a:t>
          </a:r>
          <a:r>
            <a:rPr kumimoji="1" lang="ja-JP" altLang="en-US" sz="1100">
              <a:solidFill>
                <a:schemeClr val="dk1"/>
              </a:solidFill>
              <a:effectLst/>
              <a:latin typeface="+mn-lt"/>
              <a:ea typeface="+mn-ea"/>
              <a:cs typeface="+mn-cs"/>
            </a:rPr>
            <a:t>・下水道事業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により類似団体平均値より多い</a:t>
          </a:r>
          <a:r>
            <a:rPr kumimoji="1" lang="ja-JP" altLang="ja-JP" sz="1100">
              <a:solidFill>
                <a:schemeClr val="dk1"/>
              </a:solidFill>
              <a:effectLst/>
              <a:latin typeface="+mn-lt"/>
              <a:ea typeface="+mn-ea"/>
              <a:cs typeface="+mn-cs"/>
            </a:rPr>
            <a:t>。消防費は、普通建設事業費による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で、防災行政無線システム整備にかかる費用による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が大きい</a:t>
          </a:r>
          <a:r>
            <a:rPr kumimoji="1" lang="ja-JP" altLang="en-US" sz="1100">
              <a:solidFill>
                <a:schemeClr val="dk1"/>
              </a:solidFill>
              <a:effectLst/>
              <a:latin typeface="+mn-lt"/>
              <a:ea typeface="+mn-ea"/>
              <a:cs typeface="+mn-cs"/>
            </a:rPr>
            <a:t>が、類似団体と比べると、消防費補助費等の経費が大きく、１２８団体中９位という高さである。</a:t>
          </a:r>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学校改築工事等普通建設費の減が大きい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類似団体と比べると、社会教育・保健体育など教育施設が多いため、経費が大きくなり、１２８団体中２９位となっている。</a:t>
          </a: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類似団体が増加する中、公債費</a:t>
          </a:r>
          <a:r>
            <a:rPr kumimoji="1" lang="ja-JP" altLang="ja-JP" sz="1100">
              <a:solidFill>
                <a:schemeClr val="dk1"/>
              </a:solidFill>
              <a:effectLst/>
              <a:latin typeface="+mn-lt"/>
              <a:ea typeface="+mn-ea"/>
              <a:cs typeface="+mn-cs"/>
            </a:rPr>
            <a:t>抑制により減少しており、類似団体との差も縮減している。今後も、老朽化した</a:t>
          </a:r>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施設改修や</a:t>
          </a:r>
          <a:r>
            <a:rPr kumimoji="1" lang="ja-JP" altLang="en-US" sz="1100">
              <a:solidFill>
                <a:schemeClr val="dk1"/>
              </a:solidFill>
              <a:effectLst/>
              <a:latin typeface="+mn-lt"/>
              <a:ea typeface="+mn-ea"/>
              <a:cs typeface="+mn-cs"/>
            </a:rPr>
            <a:t>維持管理等</a:t>
          </a:r>
          <a:r>
            <a:rPr kumimoji="1" lang="ja-JP" altLang="ja-JP" sz="1100">
              <a:solidFill>
                <a:schemeClr val="dk1"/>
              </a:solidFill>
              <a:effectLst/>
              <a:latin typeface="+mn-lt"/>
              <a:ea typeface="+mn-ea"/>
              <a:cs typeface="+mn-cs"/>
            </a:rPr>
            <a:t>の増が見込まれるので、行政改革を含め、事業の取捨選択を行い、各目的への経費配分を適正に行う必要がある。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合併直後には、歳入不足により基金繰入等で不足額を補っていたため、実質単年度収支がマイナスとなっていたが、行財政改革の取り組みにより、歳入の確保や歳出の執行管理に努めた結果、プラスに転じていた。また、</a:t>
          </a:r>
          <a:r>
            <a:rPr lang="ja-JP" altLang="en-US" sz="1100" b="0" i="0" baseline="0">
              <a:solidFill>
                <a:schemeClr val="dk1"/>
              </a:solidFill>
              <a:effectLst/>
              <a:latin typeface="+mn-lt"/>
              <a:ea typeface="+mn-ea"/>
              <a:cs typeface="+mn-cs"/>
            </a:rPr>
            <a:t>平成２７年度には、</a:t>
          </a:r>
          <a:r>
            <a:rPr lang="ja-JP" altLang="ja-JP" sz="1100" b="0" i="0" baseline="0">
              <a:solidFill>
                <a:schemeClr val="dk1"/>
              </a:solidFill>
              <a:effectLst/>
              <a:latin typeface="+mn-lt"/>
              <a:ea typeface="+mn-ea"/>
              <a:cs typeface="+mn-cs"/>
            </a:rPr>
            <a:t>財政調整基金残高を標準財政規模の１９．４７％まで積み立てることができた。しかし、平成２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、実質収支額が減り、実質単年度収支もマイナスとなり、４００百万の基金取崩を平成２０年度以来初めて行った。しかし、</a:t>
          </a:r>
          <a:r>
            <a:rPr lang="ja-JP" altLang="ja-JP" sz="1100" b="0" i="0" baseline="0">
              <a:solidFill>
                <a:schemeClr val="dk1"/>
              </a:solidFill>
              <a:effectLst/>
              <a:latin typeface="+mn-lt"/>
              <a:ea typeface="+mn-ea"/>
              <a:cs typeface="+mn-cs"/>
            </a:rPr>
            <a:t>５００百万の財政調整基金積立てを行</a:t>
          </a:r>
          <a:r>
            <a:rPr lang="ja-JP" altLang="en-US" sz="1100" b="0" i="0" baseline="0">
              <a:solidFill>
                <a:schemeClr val="dk1"/>
              </a:solidFill>
              <a:effectLst/>
              <a:latin typeface="+mn-lt"/>
              <a:ea typeface="+mn-ea"/>
              <a:cs typeface="+mn-cs"/>
            </a:rPr>
            <a:t>い、基金残高割合は２０％超えることができた。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平成２７年国勢調査人口の反映により、</a:t>
          </a:r>
          <a:r>
            <a:rPr lang="ja-JP" altLang="ja-JP" sz="1100" b="0" i="0" baseline="0">
              <a:solidFill>
                <a:schemeClr val="dk1"/>
              </a:solidFill>
              <a:effectLst/>
              <a:latin typeface="+mn-lt"/>
              <a:ea typeface="+mn-ea"/>
              <a:cs typeface="+mn-cs"/>
            </a:rPr>
            <a:t>歳入では、地方交付税</a:t>
          </a:r>
          <a:r>
            <a:rPr lang="ja-JP" altLang="en-US" sz="1100" b="0" i="0" baseline="0">
              <a:solidFill>
                <a:schemeClr val="dk1"/>
              </a:solidFill>
              <a:effectLst/>
              <a:latin typeface="+mn-lt"/>
              <a:ea typeface="+mn-ea"/>
              <a:cs typeface="+mn-cs"/>
            </a:rPr>
            <a:t>や譲与税が</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ており、今後も人口減少による歳入減は続く予想</a:t>
          </a:r>
          <a:r>
            <a:rPr lang="ja-JP" altLang="ja-JP" sz="1100" b="0" i="0" baseline="0">
              <a:solidFill>
                <a:schemeClr val="dk1"/>
              </a:solidFill>
              <a:effectLst/>
              <a:latin typeface="+mn-lt"/>
              <a:ea typeface="+mn-ea"/>
              <a:cs typeface="+mn-cs"/>
            </a:rPr>
            <a:t>たが、</a:t>
          </a:r>
          <a:r>
            <a:rPr lang="ja-JP" altLang="en-US" sz="1100" b="0" i="0" baseline="0">
              <a:solidFill>
                <a:schemeClr val="dk1"/>
              </a:solidFill>
              <a:effectLst/>
              <a:latin typeface="+mn-lt"/>
              <a:ea typeface="+mn-ea"/>
              <a:cs typeface="+mn-cs"/>
            </a:rPr>
            <a:t>それに伴う歳出の減や</a:t>
          </a:r>
          <a:r>
            <a:rPr lang="ja-JP" altLang="ja-JP" sz="1100" b="0" i="0" baseline="0">
              <a:solidFill>
                <a:schemeClr val="dk1"/>
              </a:solidFill>
              <a:effectLst/>
              <a:latin typeface="+mn-lt"/>
              <a:ea typeface="+mn-ea"/>
              <a:cs typeface="+mn-cs"/>
            </a:rPr>
            <a:t>行財政改革を着実に進め、安定した財政運営が行えるよう努める。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赤字となっている事業会計は、住宅新築資金等貸付事業特別会計と保養センター事業特別会計である。</a:t>
          </a:r>
          <a:endParaRPr lang="ja-JP" altLang="ja-JP" sz="1400">
            <a:effectLst/>
          </a:endParaRPr>
        </a:p>
        <a:p>
          <a:pPr rtl="0"/>
          <a:r>
            <a:rPr lang="ja-JP" altLang="ja-JP" sz="1100" b="0" i="0" baseline="0">
              <a:solidFill>
                <a:schemeClr val="dk1"/>
              </a:solidFill>
              <a:effectLst/>
              <a:latin typeface="+mn-lt"/>
              <a:ea typeface="+mn-ea"/>
              <a:cs typeface="+mn-cs"/>
            </a:rPr>
            <a:t>　住宅新築資金等貸付事業特別会計については、合併以前に公住債を財源に運営されていたもので、現在は新規貸付を行わずに、元利償還を行っていることから、年々起債残高は減少傾向にあ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400">
            <a:effectLst/>
          </a:endParaRPr>
        </a:p>
        <a:p>
          <a:pPr rtl="0"/>
          <a:r>
            <a:rPr lang="ja-JP" altLang="ja-JP" sz="1100" b="0" i="0" baseline="0">
              <a:solidFill>
                <a:schemeClr val="dk1"/>
              </a:solidFill>
              <a:effectLst/>
              <a:latin typeface="+mn-lt"/>
              <a:ea typeface="+mn-ea"/>
              <a:cs typeface="+mn-cs"/>
            </a:rPr>
            <a:t>　また、保養センター事業特別会計については、市直営で実施している観光事業で、昭和５６年の開設以来、事業規模を拡大していたが、近隣での類似施設の整備や施設の老朽化などが要因となり、年々累積赤字が拡大していった。そこで、民間事業者による指定管理者制度を導入し、平成２２年度から運営全般を指定管理者に委託して事業を実施するとともに、それまで勤務していた職員を普通会計に引き上げて事業を行い、平成３２年度までに赤字を解消する「保養センター事業特別会計経営健全化計画書」を策定した。平成２５年３月に第２期見直しを行</a:t>
          </a:r>
          <a:r>
            <a:rPr lang="ja-JP" altLang="en-US" sz="1100" b="0" i="0" baseline="0">
              <a:solidFill>
                <a:schemeClr val="dk1"/>
              </a:solidFill>
              <a:effectLst/>
              <a:latin typeface="+mn-lt"/>
              <a:ea typeface="+mn-ea"/>
              <a:cs typeface="+mn-cs"/>
            </a:rPr>
            <a:t>い、その後、</a:t>
          </a:r>
          <a:r>
            <a:rPr lang="ja-JP" altLang="ja-JP" sz="1100" b="0" i="0" baseline="0">
              <a:solidFill>
                <a:schemeClr val="dk1"/>
              </a:solidFill>
              <a:effectLst/>
              <a:latin typeface="+mn-lt"/>
              <a:ea typeface="+mn-ea"/>
              <a:cs typeface="+mn-cs"/>
            </a:rPr>
            <a:t>計画に沿って赤字解消</a:t>
          </a:r>
          <a:r>
            <a:rPr lang="ja-JP" altLang="en-US" sz="1100" b="0" i="0" baseline="0">
              <a:solidFill>
                <a:schemeClr val="dk1"/>
              </a:solidFill>
              <a:effectLst/>
              <a:latin typeface="+mn-lt"/>
              <a:ea typeface="+mn-ea"/>
              <a:cs typeface="+mn-cs"/>
            </a:rPr>
            <a:t>を進め、負債が減少している。</a:t>
          </a:r>
          <a:endParaRPr lang="ja-JP" altLang="ja-JP" sz="1400">
            <a:effectLst/>
          </a:endParaRPr>
        </a:p>
        <a:p>
          <a:pPr rtl="0"/>
          <a:r>
            <a:rPr lang="ja-JP" altLang="ja-JP" sz="1100" b="0" i="0" baseline="0">
              <a:solidFill>
                <a:schemeClr val="dk1"/>
              </a:solidFill>
              <a:effectLst/>
              <a:latin typeface="+mn-lt"/>
              <a:ea typeface="+mn-ea"/>
              <a:cs typeface="+mn-cs"/>
            </a:rPr>
            <a:t>　国民健康保険事業特別会計においては、平成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年度に黒字に転じ</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れは、事業勘定において、税率改正を行い国民健康保険税が増額したこと、一般会計よりの繰入金が増加したこと、保険税の徴収率が増加したことによる。診療施設勘定では、往診なども積極的に行うなど地域医療も取り組んでいるが、患者数が年々減少しており、診療収入が減少している。</a:t>
          </a:r>
          <a:r>
            <a:rPr lang="ja-JP" altLang="en-US" sz="1100" b="0" i="0" baseline="0">
              <a:solidFill>
                <a:schemeClr val="dk1"/>
              </a:solidFill>
              <a:effectLst/>
              <a:latin typeface="+mn-lt"/>
              <a:ea typeface="+mn-ea"/>
              <a:cs typeface="+mn-cs"/>
            </a:rPr>
            <a:t>平成２８年度においても黒字を維持できた。</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一般会計や介護老人保健施設事業など実質収支が悪化していくことが考えられる。介護老人保健施設事業は、</a:t>
          </a:r>
          <a:r>
            <a:rPr lang="ja-JP" altLang="ja-JP" sz="1100" b="0" i="0" baseline="0">
              <a:solidFill>
                <a:schemeClr val="dk1"/>
              </a:solidFill>
              <a:effectLst/>
              <a:latin typeface="+mn-lt"/>
              <a:ea typeface="+mn-ea"/>
              <a:cs typeface="+mn-cs"/>
            </a:rPr>
            <a:t>さらに宇陀市立病院と連携を図るなど</a:t>
          </a:r>
          <a:r>
            <a:rPr lang="ja-JP" altLang="en-US" sz="1100" b="0" i="0" baseline="0">
              <a:solidFill>
                <a:schemeClr val="dk1"/>
              </a:solidFill>
              <a:effectLst/>
              <a:latin typeface="+mn-lt"/>
              <a:ea typeface="+mn-ea"/>
              <a:cs typeface="+mn-cs"/>
            </a:rPr>
            <a:t>リハビリ</a:t>
          </a:r>
          <a:r>
            <a:rPr lang="ja-JP" altLang="ja-JP" sz="1100" b="0" i="0" baseline="0">
              <a:solidFill>
                <a:schemeClr val="dk1"/>
              </a:solidFill>
              <a:effectLst/>
              <a:latin typeface="+mn-lt"/>
              <a:ea typeface="+mn-ea"/>
              <a:cs typeface="+mn-cs"/>
            </a:rPr>
            <a:t>医療の充実を図りつつ、経営努力を行っていく。また、第３次宇陀市行政改革大綱により、特別会計の安定運営に向けて、推進するよう努める。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2125_&#23431;&#38464;&#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192</v>
          </cell>
          <cell r="L73">
            <v>174.5</v>
          </cell>
          <cell r="M73">
            <v>161.4</v>
          </cell>
          <cell r="N73">
            <v>143.19999999999999</v>
          </cell>
          <cell r="O73">
            <v>136.9</v>
          </cell>
        </row>
        <row r="75">
          <cell r="K75">
            <v>18.600000000000001</v>
          </cell>
          <cell r="L75">
            <v>18</v>
          </cell>
          <cell r="M75">
            <v>17.8</v>
          </cell>
          <cell r="N75">
            <v>16.7</v>
          </cell>
          <cell r="O75">
            <v>15.5</v>
          </cell>
        </row>
        <row r="77">
          <cell r="G77" t="str">
            <v>類似団体内平均値</v>
          </cell>
          <cell r="K77">
            <v>76.2</v>
          </cell>
          <cell r="L77">
            <v>65.3</v>
          </cell>
          <cell r="M77">
            <v>60.8</v>
          </cell>
          <cell r="N77">
            <v>58.5</v>
          </cell>
          <cell r="O77">
            <v>54.6</v>
          </cell>
        </row>
        <row r="79">
          <cell r="K79">
            <v>12.8</v>
          </cell>
          <cell r="L79">
            <v>12</v>
          </cell>
          <cell r="M79">
            <v>11.1</v>
          </cell>
          <cell r="N79">
            <v>10.7</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18904761</v>
      </c>
      <c r="BO4" s="381"/>
      <c r="BP4" s="381"/>
      <c r="BQ4" s="381"/>
      <c r="BR4" s="381"/>
      <c r="BS4" s="381"/>
      <c r="BT4" s="381"/>
      <c r="BU4" s="382"/>
      <c r="BV4" s="380">
        <v>19448972</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3.2</v>
      </c>
      <c r="CU4" s="558"/>
      <c r="CV4" s="558"/>
      <c r="CW4" s="558"/>
      <c r="CX4" s="558"/>
      <c r="CY4" s="558"/>
      <c r="CZ4" s="558"/>
      <c r="DA4" s="559"/>
      <c r="DB4" s="557">
        <v>5.4</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18508134</v>
      </c>
      <c r="BO5" s="386"/>
      <c r="BP5" s="386"/>
      <c r="BQ5" s="386"/>
      <c r="BR5" s="386"/>
      <c r="BS5" s="386"/>
      <c r="BT5" s="386"/>
      <c r="BU5" s="387"/>
      <c r="BV5" s="385">
        <v>18753877</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97.6</v>
      </c>
      <c r="CU5" s="356"/>
      <c r="CV5" s="356"/>
      <c r="CW5" s="356"/>
      <c r="CX5" s="356"/>
      <c r="CY5" s="356"/>
      <c r="CZ5" s="356"/>
      <c r="DA5" s="357"/>
      <c r="DB5" s="355">
        <v>95.1</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396627</v>
      </c>
      <c r="BO6" s="386"/>
      <c r="BP6" s="386"/>
      <c r="BQ6" s="386"/>
      <c r="BR6" s="386"/>
      <c r="BS6" s="386"/>
      <c r="BT6" s="386"/>
      <c r="BU6" s="387"/>
      <c r="BV6" s="385">
        <v>695095</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102</v>
      </c>
      <c r="CU6" s="532"/>
      <c r="CV6" s="532"/>
      <c r="CW6" s="532"/>
      <c r="CX6" s="532"/>
      <c r="CY6" s="532"/>
      <c r="CZ6" s="532"/>
      <c r="DA6" s="533"/>
      <c r="DB6" s="531">
        <v>100.5</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28290</v>
      </c>
      <c r="BO7" s="386"/>
      <c r="BP7" s="386"/>
      <c r="BQ7" s="386"/>
      <c r="BR7" s="386"/>
      <c r="BS7" s="386"/>
      <c r="BT7" s="386"/>
      <c r="BU7" s="387"/>
      <c r="BV7" s="385">
        <v>52927</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11629850</v>
      </c>
      <c r="CU7" s="386"/>
      <c r="CV7" s="386"/>
      <c r="CW7" s="386"/>
      <c r="CX7" s="386"/>
      <c r="CY7" s="386"/>
      <c r="CZ7" s="386"/>
      <c r="DA7" s="387"/>
      <c r="DB7" s="385">
        <v>11981387</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368337</v>
      </c>
      <c r="BO8" s="386"/>
      <c r="BP8" s="386"/>
      <c r="BQ8" s="386"/>
      <c r="BR8" s="386"/>
      <c r="BS8" s="386"/>
      <c r="BT8" s="386"/>
      <c r="BU8" s="387"/>
      <c r="BV8" s="385">
        <v>642168</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0.3</v>
      </c>
      <c r="CU8" s="495"/>
      <c r="CV8" s="495"/>
      <c r="CW8" s="495"/>
      <c r="CX8" s="495"/>
      <c r="CY8" s="495"/>
      <c r="CZ8" s="495"/>
      <c r="DA8" s="496"/>
      <c r="DB8" s="494">
        <v>0.31</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31105</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-273831</v>
      </c>
      <c r="BO9" s="386"/>
      <c r="BP9" s="386"/>
      <c r="BQ9" s="386"/>
      <c r="BR9" s="386"/>
      <c r="BS9" s="386"/>
      <c r="BT9" s="386"/>
      <c r="BU9" s="387"/>
      <c r="BV9" s="385">
        <v>367245</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21.8</v>
      </c>
      <c r="CU9" s="356"/>
      <c r="CV9" s="356"/>
      <c r="CW9" s="356"/>
      <c r="CX9" s="356"/>
      <c r="CY9" s="356"/>
      <c r="CZ9" s="356"/>
      <c r="DA9" s="357"/>
      <c r="DB9" s="355">
        <v>23.2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34227</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504227</v>
      </c>
      <c r="BO10" s="386"/>
      <c r="BP10" s="386"/>
      <c r="BQ10" s="386"/>
      <c r="BR10" s="386"/>
      <c r="BS10" s="386"/>
      <c r="BT10" s="386"/>
      <c r="BU10" s="387"/>
      <c r="BV10" s="385">
        <v>3836</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31660</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400000</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31450</v>
      </c>
      <c r="S13" s="487"/>
      <c r="T13" s="487"/>
      <c r="U13" s="487"/>
      <c r="V13" s="488"/>
      <c r="W13" s="474" t="s">
        <v>125</v>
      </c>
      <c r="X13" s="398"/>
      <c r="Y13" s="398"/>
      <c r="Z13" s="398"/>
      <c r="AA13" s="398"/>
      <c r="AB13" s="399"/>
      <c r="AC13" s="361">
        <v>1204</v>
      </c>
      <c r="AD13" s="362"/>
      <c r="AE13" s="362"/>
      <c r="AF13" s="362"/>
      <c r="AG13" s="363"/>
      <c r="AH13" s="361">
        <v>1086</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-169604</v>
      </c>
      <c r="BO13" s="386"/>
      <c r="BP13" s="386"/>
      <c r="BQ13" s="386"/>
      <c r="BR13" s="386"/>
      <c r="BS13" s="386"/>
      <c r="BT13" s="386"/>
      <c r="BU13" s="387"/>
      <c r="BV13" s="385">
        <v>371081</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15.5</v>
      </c>
      <c r="CU13" s="356"/>
      <c r="CV13" s="356"/>
      <c r="CW13" s="356"/>
      <c r="CX13" s="356"/>
      <c r="CY13" s="356"/>
      <c r="CZ13" s="356"/>
      <c r="DA13" s="357"/>
      <c r="DB13" s="355">
        <v>16.7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130</v>
      </c>
      <c r="M14" s="515"/>
      <c r="N14" s="515"/>
      <c r="O14" s="515"/>
      <c r="P14" s="515"/>
      <c r="Q14" s="516"/>
      <c r="R14" s="486">
        <v>32290</v>
      </c>
      <c r="S14" s="487"/>
      <c r="T14" s="487"/>
      <c r="U14" s="487"/>
      <c r="V14" s="488"/>
      <c r="W14" s="489"/>
      <c r="X14" s="401"/>
      <c r="Y14" s="401"/>
      <c r="Z14" s="401"/>
      <c r="AA14" s="401"/>
      <c r="AB14" s="402"/>
      <c r="AC14" s="479">
        <v>8.9</v>
      </c>
      <c r="AD14" s="480"/>
      <c r="AE14" s="480"/>
      <c r="AF14" s="480"/>
      <c r="AG14" s="481"/>
      <c r="AH14" s="479">
        <v>7.5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v>136.9</v>
      </c>
      <c r="CU14" s="458"/>
      <c r="CV14" s="458"/>
      <c r="CW14" s="458"/>
      <c r="CX14" s="458"/>
      <c r="CY14" s="458"/>
      <c r="CZ14" s="458"/>
      <c r="DA14" s="459"/>
      <c r="DB14" s="490">
        <v>143.19999999999999</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32105</v>
      </c>
      <c r="S15" s="487"/>
      <c r="T15" s="487"/>
      <c r="U15" s="487"/>
      <c r="V15" s="488"/>
      <c r="W15" s="474" t="s">
        <v>132</v>
      </c>
      <c r="X15" s="398"/>
      <c r="Y15" s="398"/>
      <c r="Z15" s="398"/>
      <c r="AA15" s="398"/>
      <c r="AB15" s="399"/>
      <c r="AC15" s="361">
        <v>3057</v>
      </c>
      <c r="AD15" s="362"/>
      <c r="AE15" s="362"/>
      <c r="AF15" s="362"/>
      <c r="AG15" s="363"/>
      <c r="AH15" s="361">
        <v>3376</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2854285</v>
      </c>
      <c r="BO15" s="381"/>
      <c r="BP15" s="381"/>
      <c r="BQ15" s="381"/>
      <c r="BR15" s="381"/>
      <c r="BS15" s="381"/>
      <c r="BT15" s="381"/>
      <c r="BU15" s="382"/>
      <c r="BV15" s="380">
        <v>2828203</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22.7</v>
      </c>
      <c r="AD16" s="480"/>
      <c r="AE16" s="480"/>
      <c r="AF16" s="480"/>
      <c r="AG16" s="481"/>
      <c r="AH16" s="479">
        <v>23.5</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9460109</v>
      </c>
      <c r="BO16" s="386"/>
      <c r="BP16" s="386"/>
      <c r="BQ16" s="386"/>
      <c r="BR16" s="386"/>
      <c r="BS16" s="386"/>
      <c r="BT16" s="386"/>
      <c r="BU16" s="387"/>
      <c r="BV16" s="385">
        <v>9289909</v>
      </c>
      <c r="BW16" s="386"/>
      <c r="BX16" s="386"/>
      <c r="BY16" s="386"/>
      <c r="BZ16" s="386"/>
      <c r="CA16" s="386"/>
      <c r="CB16" s="386"/>
      <c r="CC16" s="387"/>
      <c r="CD16" s="154"/>
      <c r="CE16" s="383" t="s">
        <v>138</v>
      </c>
      <c r="CF16" s="383"/>
      <c r="CG16" s="383"/>
      <c r="CH16" s="383"/>
      <c r="CI16" s="383"/>
      <c r="CJ16" s="383"/>
      <c r="CK16" s="383"/>
      <c r="CL16" s="383"/>
      <c r="CM16" s="383"/>
      <c r="CN16" s="383"/>
      <c r="CO16" s="383"/>
      <c r="CP16" s="383"/>
      <c r="CQ16" s="383"/>
      <c r="CR16" s="383"/>
      <c r="CS16" s="384"/>
      <c r="CT16" s="355">
        <v>94.2</v>
      </c>
      <c r="CU16" s="356"/>
      <c r="CV16" s="356"/>
      <c r="CW16" s="356"/>
      <c r="CX16" s="356"/>
      <c r="CY16" s="356"/>
      <c r="CZ16" s="356"/>
      <c r="DA16" s="357"/>
      <c r="DB16" s="355">
        <v>160.6</v>
      </c>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139</v>
      </c>
      <c r="N17" s="469"/>
      <c r="O17" s="469"/>
      <c r="P17" s="469"/>
      <c r="Q17" s="470"/>
      <c r="R17" s="471" t="s">
        <v>136</v>
      </c>
      <c r="S17" s="472"/>
      <c r="T17" s="472"/>
      <c r="U17" s="472"/>
      <c r="V17" s="473"/>
      <c r="W17" s="474" t="s">
        <v>140</v>
      </c>
      <c r="X17" s="398"/>
      <c r="Y17" s="398"/>
      <c r="Z17" s="398"/>
      <c r="AA17" s="398"/>
      <c r="AB17" s="399"/>
      <c r="AC17" s="361">
        <v>9230</v>
      </c>
      <c r="AD17" s="362"/>
      <c r="AE17" s="362"/>
      <c r="AF17" s="362"/>
      <c r="AG17" s="363"/>
      <c r="AH17" s="361">
        <v>9923</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3570822</v>
      </c>
      <c r="BO17" s="386"/>
      <c r="BP17" s="386"/>
      <c r="BQ17" s="386"/>
      <c r="BR17" s="386"/>
      <c r="BS17" s="386"/>
      <c r="BT17" s="386"/>
      <c r="BU17" s="387"/>
      <c r="BV17" s="385">
        <v>3527560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142</v>
      </c>
      <c r="C18" s="448"/>
      <c r="D18" s="448"/>
      <c r="E18" s="449"/>
      <c r="F18" s="449"/>
      <c r="G18" s="449"/>
      <c r="H18" s="449"/>
      <c r="I18" s="449"/>
      <c r="J18" s="449"/>
      <c r="K18" s="449"/>
      <c r="L18" s="450">
        <v>247.5</v>
      </c>
      <c r="M18" s="450"/>
      <c r="N18" s="450"/>
      <c r="O18" s="450"/>
      <c r="P18" s="450"/>
      <c r="Q18" s="450"/>
      <c r="R18" s="451"/>
      <c r="S18" s="451"/>
      <c r="T18" s="451"/>
      <c r="U18" s="451"/>
      <c r="V18" s="452"/>
      <c r="W18" s="466"/>
      <c r="X18" s="467"/>
      <c r="Y18" s="467"/>
      <c r="Z18" s="467"/>
      <c r="AA18" s="467"/>
      <c r="AB18" s="475"/>
      <c r="AC18" s="349">
        <v>68.400000000000006</v>
      </c>
      <c r="AD18" s="350"/>
      <c r="AE18" s="350"/>
      <c r="AF18" s="350"/>
      <c r="AG18" s="453"/>
      <c r="AH18" s="349">
        <v>69</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11315863</v>
      </c>
      <c r="BO18" s="386"/>
      <c r="BP18" s="386"/>
      <c r="BQ18" s="386"/>
      <c r="BR18" s="386"/>
      <c r="BS18" s="386"/>
      <c r="BT18" s="386"/>
      <c r="BU18" s="387"/>
      <c r="BV18" s="385">
        <v>11576000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144</v>
      </c>
      <c r="C19" s="448"/>
      <c r="D19" s="448"/>
      <c r="E19" s="449"/>
      <c r="F19" s="449"/>
      <c r="G19" s="449"/>
      <c r="H19" s="449"/>
      <c r="I19" s="449"/>
      <c r="J19" s="449"/>
      <c r="K19" s="449"/>
      <c r="L19" s="455">
        <v>126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13919985</v>
      </c>
      <c r="BO19" s="386"/>
      <c r="BP19" s="386"/>
      <c r="BQ19" s="386"/>
      <c r="BR19" s="386"/>
      <c r="BS19" s="386"/>
      <c r="BT19" s="386"/>
      <c r="BU19" s="387"/>
      <c r="BV19" s="385">
        <v>13974790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146</v>
      </c>
      <c r="C20" s="448"/>
      <c r="D20" s="448"/>
      <c r="E20" s="449"/>
      <c r="F20" s="449"/>
      <c r="G20" s="449"/>
      <c r="H20" s="449"/>
      <c r="I20" s="449"/>
      <c r="J20" s="449"/>
      <c r="K20" s="449"/>
      <c r="L20" s="455">
        <v>11155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26136582</v>
      </c>
      <c r="BO23" s="386"/>
      <c r="BP23" s="386"/>
      <c r="BQ23" s="386"/>
      <c r="BR23" s="386"/>
      <c r="BS23" s="386"/>
      <c r="BT23" s="386"/>
      <c r="BU23" s="387"/>
      <c r="BV23" s="385">
        <v>27153343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155</v>
      </c>
      <c r="F24" s="359"/>
      <c r="G24" s="359"/>
      <c r="H24" s="359"/>
      <c r="I24" s="359"/>
      <c r="J24" s="359"/>
      <c r="K24" s="360"/>
      <c r="L24" s="361">
        <v>1</v>
      </c>
      <c r="M24" s="362"/>
      <c r="N24" s="362"/>
      <c r="O24" s="362"/>
      <c r="P24" s="363"/>
      <c r="Q24" s="361">
        <v>6970</v>
      </c>
      <c r="R24" s="362"/>
      <c r="S24" s="362"/>
      <c r="T24" s="362"/>
      <c r="U24" s="362"/>
      <c r="V24" s="363"/>
      <c r="W24" s="427"/>
      <c r="X24" s="418"/>
      <c r="Y24" s="419"/>
      <c r="Z24" s="358" t="s">
        <v>156</v>
      </c>
      <c r="AA24" s="359"/>
      <c r="AB24" s="359"/>
      <c r="AC24" s="359"/>
      <c r="AD24" s="359"/>
      <c r="AE24" s="359"/>
      <c r="AF24" s="359"/>
      <c r="AG24" s="360"/>
      <c r="AH24" s="361">
        <v>337</v>
      </c>
      <c r="AI24" s="362"/>
      <c r="AJ24" s="362"/>
      <c r="AK24" s="362"/>
      <c r="AL24" s="363"/>
      <c r="AM24" s="361">
        <v>1140408</v>
      </c>
      <c r="AN24" s="362"/>
      <c r="AO24" s="362"/>
      <c r="AP24" s="362"/>
      <c r="AQ24" s="362"/>
      <c r="AR24" s="363"/>
      <c r="AS24" s="361">
        <v>3384</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15492006</v>
      </c>
      <c r="BO24" s="386"/>
      <c r="BP24" s="386"/>
      <c r="BQ24" s="386"/>
      <c r="BR24" s="386"/>
      <c r="BS24" s="386"/>
      <c r="BT24" s="386"/>
      <c r="BU24" s="387"/>
      <c r="BV24" s="385">
        <v>15752206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158</v>
      </c>
      <c r="F25" s="359"/>
      <c r="G25" s="359"/>
      <c r="H25" s="359"/>
      <c r="I25" s="359"/>
      <c r="J25" s="359"/>
      <c r="K25" s="360"/>
      <c r="L25" s="361">
        <v>1</v>
      </c>
      <c r="M25" s="362"/>
      <c r="N25" s="362"/>
      <c r="O25" s="362"/>
      <c r="P25" s="363"/>
      <c r="Q25" s="361">
        <v>6120</v>
      </c>
      <c r="R25" s="362"/>
      <c r="S25" s="362"/>
      <c r="T25" s="362"/>
      <c r="U25" s="362"/>
      <c r="V25" s="363"/>
      <c r="W25" s="427"/>
      <c r="X25" s="418"/>
      <c r="Y25" s="419"/>
      <c r="Z25" s="358" t="s">
        <v>159</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536039</v>
      </c>
      <c r="BO25" s="381"/>
      <c r="BP25" s="381"/>
      <c r="BQ25" s="381"/>
      <c r="BR25" s="381"/>
      <c r="BS25" s="381"/>
      <c r="BT25" s="381"/>
      <c r="BU25" s="382"/>
      <c r="BV25" s="380">
        <v>768010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161</v>
      </c>
      <c r="F26" s="359"/>
      <c r="G26" s="359"/>
      <c r="H26" s="359"/>
      <c r="I26" s="359"/>
      <c r="J26" s="359"/>
      <c r="K26" s="360"/>
      <c r="L26" s="361">
        <v>1</v>
      </c>
      <c r="M26" s="362"/>
      <c r="N26" s="362"/>
      <c r="O26" s="362"/>
      <c r="P26" s="363"/>
      <c r="Q26" s="361">
        <v>5130</v>
      </c>
      <c r="R26" s="362"/>
      <c r="S26" s="362"/>
      <c r="T26" s="362"/>
      <c r="U26" s="362"/>
      <c r="V26" s="363"/>
      <c r="W26" s="427"/>
      <c r="X26" s="418"/>
      <c r="Y26" s="419"/>
      <c r="Z26" s="358" t="s">
        <v>162</v>
      </c>
      <c r="AA26" s="440"/>
      <c r="AB26" s="440"/>
      <c r="AC26" s="440"/>
      <c r="AD26" s="440"/>
      <c r="AE26" s="440"/>
      <c r="AF26" s="440"/>
      <c r="AG26" s="441"/>
      <c r="AH26" s="361">
        <v>33</v>
      </c>
      <c r="AI26" s="362"/>
      <c r="AJ26" s="362"/>
      <c r="AK26" s="362"/>
      <c r="AL26" s="363"/>
      <c r="AM26" s="361">
        <v>105072</v>
      </c>
      <c r="AN26" s="362"/>
      <c r="AO26" s="362"/>
      <c r="AP26" s="362"/>
      <c r="AQ26" s="362"/>
      <c r="AR26" s="363"/>
      <c r="AS26" s="361">
        <v>3184</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164</v>
      </c>
      <c r="F27" s="359"/>
      <c r="G27" s="359"/>
      <c r="H27" s="359"/>
      <c r="I27" s="359"/>
      <c r="J27" s="359"/>
      <c r="K27" s="360"/>
      <c r="L27" s="361">
        <v>1</v>
      </c>
      <c r="M27" s="362"/>
      <c r="N27" s="362"/>
      <c r="O27" s="362"/>
      <c r="P27" s="363"/>
      <c r="Q27" s="361">
        <v>4300</v>
      </c>
      <c r="R27" s="362"/>
      <c r="S27" s="362"/>
      <c r="T27" s="362"/>
      <c r="U27" s="362"/>
      <c r="V27" s="363"/>
      <c r="W27" s="427"/>
      <c r="X27" s="418"/>
      <c r="Y27" s="419"/>
      <c r="Z27" s="358" t="s">
        <v>165</v>
      </c>
      <c r="AA27" s="359"/>
      <c r="AB27" s="359"/>
      <c r="AC27" s="359"/>
      <c r="AD27" s="359"/>
      <c r="AE27" s="359"/>
      <c r="AF27" s="359"/>
      <c r="AG27" s="360"/>
      <c r="AH27" s="361">
        <v>17</v>
      </c>
      <c r="AI27" s="362"/>
      <c r="AJ27" s="362"/>
      <c r="AK27" s="362"/>
      <c r="AL27" s="363"/>
      <c r="AM27" s="361">
        <v>59873</v>
      </c>
      <c r="AN27" s="362"/>
      <c r="AO27" s="362"/>
      <c r="AP27" s="362"/>
      <c r="AQ27" s="362"/>
      <c r="AR27" s="363"/>
      <c r="AS27" s="361">
        <v>3522</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546202</v>
      </c>
      <c r="BO27" s="389"/>
      <c r="BP27" s="389"/>
      <c r="BQ27" s="389"/>
      <c r="BR27" s="389"/>
      <c r="BS27" s="389"/>
      <c r="BT27" s="389"/>
      <c r="BU27" s="390"/>
      <c r="BV27" s="388">
        <v>545794</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3600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2436842</v>
      </c>
      <c r="BO28" s="381"/>
      <c r="BP28" s="381"/>
      <c r="BQ28" s="381"/>
      <c r="BR28" s="381"/>
      <c r="BS28" s="381"/>
      <c r="BT28" s="381"/>
      <c r="BU28" s="382"/>
      <c r="BV28" s="380">
        <v>2332615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11</v>
      </c>
      <c r="M29" s="362"/>
      <c r="N29" s="362"/>
      <c r="O29" s="362"/>
      <c r="P29" s="363"/>
      <c r="Q29" s="361">
        <v>3300</v>
      </c>
      <c r="R29" s="362"/>
      <c r="S29" s="362"/>
      <c r="T29" s="362"/>
      <c r="U29" s="362"/>
      <c r="V29" s="363"/>
      <c r="W29" s="428"/>
      <c r="X29" s="429"/>
      <c r="Y29" s="430"/>
      <c r="Z29" s="358" t="s">
        <v>172</v>
      </c>
      <c r="AA29" s="359"/>
      <c r="AB29" s="359"/>
      <c r="AC29" s="359"/>
      <c r="AD29" s="359"/>
      <c r="AE29" s="359"/>
      <c r="AF29" s="359"/>
      <c r="AG29" s="360"/>
      <c r="AH29" s="361">
        <v>354</v>
      </c>
      <c r="AI29" s="362"/>
      <c r="AJ29" s="362"/>
      <c r="AK29" s="362"/>
      <c r="AL29" s="363"/>
      <c r="AM29" s="361">
        <v>1200281</v>
      </c>
      <c r="AN29" s="362"/>
      <c r="AO29" s="362"/>
      <c r="AP29" s="362"/>
      <c r="AQ29" s="362"/>
      <c r="AR29" s="363"/>
      <c r="AS29" s="361">
        <v>3391</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328043</v>
      </c>
      <c r="BO29" s="386"/>
      <c r="BP29" s="386"/>
      <c r="BQ29" s="386"/>
      <c r="BR29" s="386"/>
      <c r="BS29" s="386"/>
      <c r="BT29" s="386"/>
      <c r="BU29" s="387"/>
      <c r="BV29" s="385">
        <v>327622</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96.3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2107294</v>
      </c>
      <c r="BO30" s="389"/>
      <c r="BP30" s="389"/>
      <c r="BQ30" s="389"/>
      <c r="BR30" s="389"/>
      <c r="BS30" s="389"/>
      <c r="BT30" s="389"/>
      <c r="BU30" s="390"/>
      <c r="BV30" s="388">
        <v>2025029</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5</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8</v>
      </c>
      <c r="AN34" s="345"/>
      <c r="AO34" s="344" t="str">
        <f>IF('各会計、関係団体の財政状況及び健全化判断比率'!B31="","",'各会計、関係団体の財政状況及び健全化判断比率'!B31)</f>
        <v>保養センター事業特別会計</v>
      </c>
      <c r="AP34" s="344"/>
      <c r="AQ34" s="344"/>
      <c r="AR34" s="344"/>
      <c r="AS34" s="344"/>
      <c r="AT34" s="344"/>
      <c r="AU34" s="344"/>
      <c r="AV34" s="344"/>
      <c r="AW34" s="344"/>
      <c r="AX34" s="344"/>
      <c r="AY34" s="344"/>
      <c r="AZ34" s="344"/>
      <c r="BA34" s="344"/>
      <c r="BB34" s="344"/>
      <c r="BC34" s="344"/>
      <c r="BD34" s="167"/>
      <c r="BE34" s="345">
        <f>IF(BG34="","",MAX(C34:D43,U34:V43,AM34:AN43)+1)</f>
        <v>12</v>
      </c>
      <c r="BF34" s="345"/>
      <c r="BG34" s="344" t="str">
        <f>IF('各会計、関係団体の財政状況及び健全化判断比率'!B35="","",'各会計、関係団体の財政状況及び健全化判断比率'!B35)</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14</v>
      </c>
      <c r="BX34" s="345"/>
      <c r="BY34" s="344" t="str">
        <f>IF('各会計、関係団体の財政状況及び健全化判断比率'!B68="","",'各会計、関係団体の財政状況及び健全化判断比率'!B68)</f>
        <v>宇陀衛生一部事務組合</v>
      </c>
      <c r="BZ34" s="344"/>
      <c r="CA34" s="344"/>
      <c r="CB34" s="344"/>
      <c r="CC34" s="344"/>
      <c r="CD34" s="344"/>
      <c r="CE34" s="344"/>
      <c r="CF34" s="344"/>
      <c r="CG34" s="344"/>
      <c r="CH34" s="344"/>
      <c r="CI34" s="344"/>
      <c r="CJ34" s="344"/>
      <c r="CK34" s="344"/>
      <c r="CL34" s="344"/>
      <c r="CM34" s="344"/>
      <c r="CN34" s="167"/>
      <c r="CO34" s="345">
        <f>IF(CQ34="","",MAX(C34:D43,U34:V43,AM34:AN43,BE34:BF43,BW34:BX43)+1)</f>
        <v>22</v>
      </c>
      <c r="CP34" s="345"/>
      <c r="CQ34" s="344" t="str">
        <f>IF('各会計、関係団体の財政状況及び健全化判断比率'!BS7="","",'各会計、関係団体の財政状況及び健全化判断比率'!BS7)</f>
        <v>宇陀市土地開発公社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住宅新築資金等貸付事業特別会計</v>
      </c>
      <c r="F35" s="344"/>
      <c r="G35" s="344"/>
      <c r="H35" s="344"/>
      <c r="I35" s="344"/>
      <c r="J35" s="344"/>
      <c r="K35" s="344"/>
      <c r="L35" s="344"/>
      <c r="M35" s="344"/>
      <c r="N35" s="344"/>
      <c r="O35" s="344"/>
      <c r="P35" s="344"/>
      <c r="Q35" s="344"/>
      <c r="R35" s="344"/>
      <c r="S35" s="344"/>
      <c r="T35" s="167"/>
      <c r="U35" s="345">
        <f>IF(W35="","",U34+1)</f>
        <v>6</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f t="shared" ref="AM35:AM43" si="0">IF(AO35="","",AM34+1)</f>
        <v>9</v>
      </c>
      <c r="AN35" s="345"/>
      <c r="AO35" s="344" t="str">
        <f>IF('各会計、関係団体の財政状況及び健全化判断比率'!B32="","",'各会計、関係団体の財政状況及び健全化判断比率'!B32)</f>
        <v>病院事業特別会計</v>
      </c>
      <c r="AP35" s="344"/>
      <c r="AQ35" s="344"/>
      <c r="AR35" s="344"/>
      <c r="AS35" s="344"/>
      <c r="AT35" s="344"/>
      <c r="AU35" s="344"/>
      <c r="AV35" s="344"/>
      <c r="AW35" s="344"/>
      <c r="AX35" s="344"/>
      <c r="AY35" s="344"/>
      <c r="AZ35" s="344"/>
      <c r="BA35" s="344"/>
      <c r="BB35" s="344"/>
      <c r="BC35" s="344"/>
      <c r="BD35" s="167"/>
      <c r="BE35" s="345">
        <f t="shared" ref="BE35:BE43" si="1">IF(BG35="","",BE34+1)</f>
        <v>13</v>
      </c>
      <c r="BF35" s="345"/>
      <c r="BG35" s="344" t="str">
        <f>IF('各会計、関係団体の財政状況及び健全化判断比率'!B36="","",'各会計、関係団体の財政状況及び健全化判断比率'!B36)</f>
        <v>下水道事業特別会計</v>
      </c>
      <c r="BH35" s="344"/>
      <c r="BI35" s="344"/>
      <c r="BJ35" s="344"/>
      <c r="BK35" s="344"/>
      <c r="BL35" s="344"/>
      <c r="BM35" s="344"/>
      <c r="BN35" s="344"/>
      <c r="BO35" s="344"/>
      <c r="BP35" s="344"/>
      <c r="BQ35" s="344"/>
      <c r="BR35" s="344"/>
      <c r="BS35" s="344"/>
      <c r="BT35" s="344"/>
      <c r="BU35" s="344"/>
      <c r="BV35" s="167"/>
      <c r="BW35" s="345">
        <f t="shared" ref="BW35:BW43" si="2">IF(BY35="","",BW34+1)</f>
        <v>15</v>
      </c>
      <c r="BX35" s="345"/>
      <c r="BY35" s="344" t="str">
        <f>IF('各会計、関係団体の財政状況及び健全化判断比率'!B69="","",'各会計、関係団体の財政状況及び健全化判断比率'!B69)</f>
        <v>奈良県市町村総合事務組合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霊苑事業特別会計</v>
      </c>
      <c r="F36" s="344"/>
      <c r="G36" s="344"/>
      <c r="H36" s="344"/>
      <c r="I36" s="344"/>
      <c r="J36" s="344"/>
      <c r="K36" s="344"/>
      <c r="L36" s="344"/>
      <c r="M36" s="344"/>
      <c r="N36" s="344"/>
      <c r="O36" s="344"/>
      <c r="P36" s="344"/>
      <c r="Q36" s="344"/>
      <c r="R36" s="344"/>
      <c r="S36" s="344"/>
      <c r="T36" s="167"/>
      <c r="U36" s="345">
        <f t="shared" ref="U36:U43" si="4">IF(W36="","",U35+1)</f>
        <v>7</v>
      </c>
      <c r="V36" s="345"/>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7"/>
      <c r="AM36" s="345">
        <f t="shared" si="0"/>
        <v>10</v>
      </c>
      <c r="AN36" s="345"/>
      <c r="AO36" s="344" t="str">
        <f>IF('各会計、関係団体の財政状況及び健全化判断比率'!B33="","",'各会計、関係団体の財政状況及び健全化判断比率'!B33)</f>
        <v>介護老人保健施設事業特別会計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16</v>
      </c>
      <c r="BX36" s="345"/>
      <c r="BY36" s="344" t="str">
        <f>IF('各会計、関係団体の財政状況及び健全化判断比率'!B70="","",'各会計、関係団体の財政状況及び健全化判断比率'!B70)</f>
        <v>東宇陀環境衛生組合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f>IF(E37="","",C36+1)</f>
        <v>4</v>
      </c>
      <c r="D37" s="345"/>
      <c r="E37" s="344" t="str">
        <f>IF('各会計、関係団体の財政状況及び健全化判断比率'!B10="","",'各会計、関係団体の財政状況及び健全化判断比率'!B10)</f>
        <v>土地取得事業特別会計</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f t="shared" si="0"/>
        <v>11</v>
      </c>
      <c r="AN37" s="345"/>
      <c r="AO37" s="344" t="str">
        <f>IF('各会計、関係団体の財政状況及び健全化判断比率'!B34="","",'各会計、関係団体の財政状況及び健全化判断比率'!B34)</f>
        <v>水道事業特別会計</v>
      </c>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17</v>
      </c>
      <c r="BX37" s="345"/>
      <c r="BY37" s="344" t="str">
        <f>IF('各会計、関係団体の財政状況及び健全化判断比率'!B71="","",'各会計、関係団体の財政状況及び健全化判断比率'!B71)</f>
        <v>奈良広域水質検査センター組合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18</v>
      </c>
      <c r="BX38" s="345"/>
      <c r="BY38" s="344" t="str">
        <f>IF('各会計、関係団体の財政状況及び健全化判断比率'!B72="","",'各会計、関係団体の財政状況及び健全化判断比率'!B72)</f>
        <v>桜井宇陀広域連合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19</v>
      </c>
      <c r="BX39" s="345"/>
      <c r="BY39" s="344" t="str">
        <f>IF('各会計、関係団体の財政状況及び健全化判断比率'!B73="","",'各会計、関係団体の財政状況及び健全化判断比率'!B73)</f>
        <v>奈良県住宅新築資金等貸付金回収管理組合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20</v>
      </c>
      <c r="BX40" s="345"/>
      <c r="BY40" s="344" t="str">
        <f>IF('各会計、関係団体の財政状況及び健全化判断比率'!B74="","",'各会計、関係団体の財政状況及び健全化判断比率'!B74)</f>
        <v>奈良県後期高齢者医療広域組合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21</v>
      </c>
      <c r="BX41" s="345"/>
      <c r="BY41" s="344" t="str">
        <f>IF('各会計、関係団体の財政状況及び健全化判断比率'!B75="","",'各会計、関係団体の財政状況及び健全化判断比率'!B75)</f>
        <v>奈良県広域消防組合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4" t="s">
        <v>532</v>
      </c>
      <c r="D34" s="1154"/>
      <c r="E34" s="1155"/>
      <c r="F34" s="32" t="s">
        <v>533</v>
      </c>
      <c r="G34" s="33" t="s">
        <v>534</v>
      </c>
      <c r="H34" s="33" t="s">
        <v>535</v>
      </c>
      <c r="I34" s="33" t="s">
        <v>536</v>
      </c>
      <c r="J34" s="34" t="s">
        <v>537</v>
      </c>
      <c r="K34" s="22"/>
      <c r="L34" s="22"/>
      <c r="M34" s="22"/>
      <c r="N34" s="22"/>
      <c r="O34" s="22"/>
      <c r="P34" s="22"/>
    </row>
    <row r="35" spans="1:16" ht="39" customHeight="1" x14ac:dyDescent="0.15">
      <c r="A35" s="22"/>
      <c r="B35" s="35"/>
      <c r="C35" s="1148" t="s">
        <v>538</v>
      </c>
      <c r="D35" s="1149"/>
      <c r="E35" s="1150"/>
      <c r="F35" s="36" t="s">
        <v>539</v>
      </c>
      <c r="G35" s="37" t="s">
        <v>540</v>
      </c>
      <c r="H35" s="37" t="s">
        <v>541</v>
      </c>
      <c r="I35" s="37" t="s">
        <v>542</v>
      </c>
      <c r="J35" s="38" t="s">
        <v>543</v>
      </c>
      <c r="K35" s="22"/>
      <c r="L35" s="22"/>
      <c r="M35" s="22"/>
      <c r="N35" s="22"/>
      <c r="O35" s="22"/>
      <c r="P35" s="22"/>
    </row>
    <row r="36" spans="1:16" ht="39" customHeight="1" x14ac:dyDescent="0.15">
      <c r="A36" s="22"/>
      <c r="B36" s="35"/>
      <c r="C36" s="1148" t="s">
        <v>544</v>
      </c>
      <c r="D36" s="1149"/>
      <c r="E36" s="1150"/>
      <c r="F36" s="36">
        <v>6.42</v>
      </c>
      <c r="G36" s="37">
        <v>6.92</v>
      </c>
      <c r="H36" s="37">
        <v>7.75</v>
      </c>
      <c r="I36" s="37">
        <v>7.9</v>
      </c>
      <c r="J36" s="38">
        <v>8.39</v>
      </c>
      <c r="K36" s="22"/>
      <c r="L36" s="22"/>
      <c r="M36" s="22"/>
      <c r="N36" s="22"/>
      <c r="O36" s="22"/>
      <c r="P36" s="22"/>
    </row>
    <row r="37" spans="1:16" ht="39" customHeight="1" x14ac:dyDescent="0.15">
      <c r="A37" s="22"/>
      <c r="B37" s="35"/>
      <c r="C37" s="1148" t="s">
        <v>545</v>
      </c>
      <c r="D37" s="1149"/>
      <c r="E37" s="1150"/>
      <c r="F37" s="36">
        <v>8.11</v>
      </c>
      <c r="G37" s="37">
        <v>6.98</v>
      </c>
      <c r="H37" s="37">
        <v>6</v>
      </c>
      <c r="I37" s="37">
        <v>6.27</v>
      </c>
      <c r="J37" s="38">
        <v>6.53</v>
      </c>
      <c r="K37" s="22"/>
      <c r="L37" s="22"/>
      <c r="M37" s="22"/>
      <c r="N37" s="22"/>
      <c r="O37" s="22"/>
      <c r="P37" s="22"/>
    </row>
    <row r="38" spans="1:16" ht="39" customHeight="1" x14ac:dyDescent="0.15">
      <c r="A38" s="22"/>
      <c r="B38" s="35"/>
      <c r="C38" s="1148" t="s">
        <v>546</v>
      </c>
      <c r="D38" s="1149"/>
      <c r="E38" s="1150"/>
      <c r="F38" s="36">
        <v>8.0500000000000007</v>
      </c>
      <c r="G38" s="37">
        <v>8.43</v>
      </c>
      <c r="H38" s="37">
        <v>5.08</v>
      </c>
      <c r="I38" s="37">
        <v>8.0299999999999994</v>
      </c>
      <c r="J38" s="38">
        <v>5.82</v>
      </c>
      <c r="K38" s="22"/>
      <c r="L38" s="22"/>
      <c r="M38" s="22"/>
      <c r="N38" s="22"/>
      <c r="O38" s="22"/>
      <c r="P38" s="22"/>
    </row>
    <row r="39" spans="1:16" ht="39" customHeight="1" x14ac:dyDescent="0.15">
      <c r="A39" s="22"/>
      <c r="B39" s="35"/>
      <c r="C39" s="1148" t="s">
        <v>547</v>
      </c>
      <c r="D39" s="1149"/>
      <c r="E39" s="1150"/>
      <c r="F39" s="36">
        <v>4.45</v>
      </c>
      <c r="G39" s="37">
        <v>4.67</v>
      </c>
      <c r="H39" s="37">
        <v>4.46</v>
      </c>
      <c r="I39" s="37">
        <v>4.04</v>
      </c>
      <c r="J39" s="38">
        <v>3.79</v>
      </c>
      <c r="K39" s="22"/>
      <c r="L39" s="22"/>
      <c r="M39" s="22"/>
      <c r="N39" s="22"/>
      <c r="O39" s="22"/>
      <c r="P39" s="22"/>
    </row>
    <row r="40" spans="1:16" ht="39" customHeight="1" x14ac:dyDescent="0.15">
      <c r="A40" s="22"/>
      <c r="B40" s="35"/>
      <c r="C40" s="1148" t="s">
        <v>548</v>
      </c>
      <c r="D40" s="1149"/>
      <c r="E40" s="1150"/>
      <c r="F40" s="36">
        <v>0.04</v>
      </c>
      <c r="G40" s="37" t="s">
        <v>549</v>
      </c>
      <c r="H40" s="37" t="s">
        <v>550</v>
      </c>
      <c r="I40" s="37">
        <v>0.06</v>
      </c>
      <c r="J40" s="38">
        <v>2.4900000000000002</v>
      </c>
      <c r="K40" s="22"/>
      <c r="L40" s="22"/>
      <c r="M40" s="22"/>
      <c r="N40" s="22"/>
      <c r="O40" s="22"/>
      <c r="P40" s="22"/>
    </row>
    <row r="41" spans="1:16" ht="39" customHeight="1" x14ac:dyDescent="0.15">
      <c r="A41" s="22"/>
      <c r="B41" s="35"/>
      <c r="C41" s="1148" t="s">
        <v>551</v>
      </c>
      <c r="D41" s="1149"/>
      <c r="E41" s="1150"/>
      <c r="F41" s="36">
        <v>0.01</v>
      </c>
      <c r="G41" s="37">
        <v>0</v>
      </c>
      <c r="H41" s="37">
        <v>0</v>
      </c>
      <c r="I41" s="37">
        <v>0.65</v>
      </c>
      <c r="J41" s="38">
        <v>1.04</v>
      </c>
      <c r="K41" s="22"/>
      <c r="L41" s="22"/>
      <c r="M41" s="22"/>
      <c r="N41" s="22"/>
      <c r="O41" s="22"/>
      <c r="P41" s="22"/>
    </row>
    <row r="42" spans="1:16" ht="39" customHeight="1" x14ac:dyDescent="0.15">
      <c r="A42" s="22"/>
      <c r="B42" s="39"/>
      <c r="C42" s="1148" t="s">
        <v>552</v>
      </c>
      <c r="D42" s="1149"/>
      <c r="E42" s="1150"/>
      <c r="F42" s="36" t="s">
        <v>485</v>
      </c>
      <c r="G42" s="37" t="s">
        <v>485</v>
      </c>
      <c r="H42" s="37" t="s">
        <v>485</v>
      </c>
      <c r="I42" s="37" t="s">
        <v>485</v>
      </c>
      <c r="J42" s="38" t="s">
        <v>485</v>
      </c>
      <c r="K42" s="22"/>
      <c r="L42" s="22"/>
      <c r="M42" s="22"/>
      <c r="N42" s="22"/>
      <c r="O42" s="22"/>
      <c r="P42" s="22"/>
    </row>
    <row r="43" spans="1:16" ht="39" customHeight="1" thickBot="1" x14ac:dyDescent="0.2">
      <c r="A43" s="22"/>
      <c r="B43" s="40"/>
      <c r="C43" s="1151" t="s">
        <v>553</v>
      </c>
      <c r="D43" s="1152"/>
      <c r="E43" s="1153"/>
      <c r="F43" s="41">
        <v>0.33</v>
      </c>
      <c r="G43" s="42">
        <v>0.1</v>
      </c>
      <c r="H43" s="42">
        <v>0.06</v>
      </c>
      <c r="I43" s="42">
        <v>0.1</v>
      </c>
      <c r="J43" s="43">
        <v>0.38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3634</v>
      </c>
      <c r="L45" s="60">
        <v>3587</v>
      </c>
      <c r="M45" s="60">
        <v>3459</v>
      </c>
      <c r="N45" s="60">
        <v>3298</v>
      </c>
      <c r="O45" s="61">
        <v>3094</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485</v>
      </c>
      <c r="L46" s="64" t="s">
        <v>485</v>
      </c>
      <c r="M46" s="64" t="s">
        <v>485</v>
      </c>
      <c r="N46" s="64" t="s">
        <v>485</v>
      </c>
      <c r="O46" s="65" t="s">
        <v>485</v>
      </c>
      <c r="P46" s="48"/>
      <c r="Q46" s="48"/>
      <c r="R46" s="48"/>
      <c r="S46" s="48"/>
      <c r="T46" s="48"/>
      <c r="U46" s="48"/>
    </row>
    <row r="47" spans="1:21" ht="30.75" customHeight="1" x14ac:dyDescent="0.15">
      <c r="A47" s="48"/>
      <c r="B47" s="1166"/>
      <c r="C47" s="1167"/>
      <c r="D47" s="62"/>
      <c r="E47" s="1158" t="s">
        <v>14</v>
      </c>
      <c r="F47" s="1158"/>
      <c r="G47" s="1158"/>
      <c r="H47" s="1158"/>
      <c r="I47" s="1158"/>
      <c r="J47" s="1159"/>
      <c r="K47" s="63">
        <v>1</v>
      </c>
      <c r="L47" s="64">
        <v>1</v>
      </c>
      <c r="M47" s="64">
        <v>1</v>
      </c>
      <c r="N47" s="64">
        <v>1</v>
      </c>
      <c r="O47" s="65">
        <v>1</v>
      </c>
      <c r="P47" s="48"/>
      <c r="Q47" s="48"/>
      <c r="R47" s="48"/>
      <c r="S47" s="48"/>
      <c r="T47" s="48"/>
      <c r="U47" s="48"/>
    </row>
    <row r="48" spans="1:21" ht="30.75" customHeight="1" x14ac:dyDescent="0.15">
      <c r="A48" s="48"/>
      <c r="B48" s="1166"/>
      <c r="C48" s="1167"/>
      <c r="D48" s="62"/>
      <c r="E48" s="1158" t="s">
        <v>15</v>
      </c>
      <c r="F48" s="1158"/>
      <c r="G48" s="1158"/>
      <c r="H48" s="1158"/>
      <c r="I48" s="1158"/>
      <c r="J48" s="1159"/>
      <c r="K48" s="63">
        <v>595</v>
      </c>
      <c r="L48" s="64">
        <v>664</v>
      </c>
      <c r="M48" s="64">
        <v>646</v>
      </c>
      <c r="N48" s="64">
        <v>604</v>
      </c>
      <c r="O48" s="65">
        <v>627</v>
      </c>
      <c r="P48" s="48"/>
      <c r="Q48" s="48"/>
      <c r="R48" s="48"/>
      <c r="S48" s="48"/>
      <c r="T48" s="48"/>
      <c r="U48" s="48"/>
    </row>
    <row r="49" spans="1:21" ht="30.75" customHeight="1" x14ac:dyDescent="0.15">
      <c r="A49" s="48"/>
      <c r="B49" s="1166"/>
      <c r="C49" s="1167"/>
      <c r="D49" s="62"/>
      <c r="E49" s="1158" t="s">
        <v>16</v>
      </c>
      <c r="F49" s="1158"/>
      <c r="G49" s="1158"/>
      <c r="H49" s="1158"/>
      <c r="I49" s="1158"/>
      <c r="J49" s="1159"/>
      <c r="K49" s="63">
        <v>19</v>
      </c>
      <c r="L49" s="64">
        <v>15</v>
      </c>
      <c r="M49" s="64" t="s">
        <v>485</v>
      </c>
      <c r="N49" s="64" t="s">
        <v>485</v>
      </c>
      <c r="O49" s="65" t="s">
        <v>485</v>
      </c>
      <c r="P49" s="48"/>
      <c r="Q49" s="48"/>
      <c r="R49" s="48"/>
      <c r="S49" s="48"/>
      <c r="T49" s="48"/>
      <c r="U49" s="48"/>
    </row>
    <row r="50" spans="1:21" ht="30.75" customHeight="1" x14ac:dyDescent="0.15">
      <c r="A50" s="48"/>
      <c r="B50" s="1166"/>
      <c r="C50" s="1167"/>
      <c r="D50" s="62"/>
      <c r="E50" s="1158" t="s">
        <v>17</v>
      </c>
      <c r="F50" s="1158"/>
      <c r="G50" s="1158"/>
      <c r="H50" s="1158"/>
      <c r="I50" s="1158"/>
      <c r="J50" s="1159"/>
      <c r="K50" s="63">
        <v>56</v>
      </c>
      <c r="L50" s="64">
        <v>58</v>
      </c>
      <c r="M50" s="64">
        <v>59</v>
      </c>
      <c r="N50" s="64">
        <v>12</v>
      </c>
      <c r="O50" s="65">
        <v>30</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t="s">
        <v>485</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2507</v>
      </c>
      <c r="L52" s="64">
        <v>2533</v>
      </c>
      <c r="M52" s="64">
        <v>2587</v>
      </c>
      <c r="N52" s="64">
        <v>2457</v>
      </c>
      <c r="O52" s="65">
        <v>2357</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1798</v>
      </c>
      <c r="L53" s="69">
        <v>1792</v>
      </c>
      <c r="M53" s="69">
        <v>1578</v>
      </c>
      <c r="N53" s="69">
        <v>1458</v>
      </c>
      <c r="O53" s="70">
        <v>1395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84" t="s">
        <v>24</v>
      </c>
      <c r="C41" s="1185"/>
      <c r="D41" s="81"/>
      <c r="E41" s="1186" t="s">
        <v>25</v>
      </c>
      <c r="F41" s="1186"/>
      <c r="G41" s="1186"/>
      <c r="H41" s="1187"/>
      <c r="I41" s="82">
        <v>29567</v>
      </c>
      <c r="J41" s="83">
        <v>28591</v>
      </c>
      <c r="K41" s="83">
        <v>27700</v>
      </c>
      <c r="L41" s="83">
        <v>27153</v>
      </c>
      <c r="M41" s="84">
        <v>26137</v>
      </c>
    </row>
    <row r="42" spans="2:13" ht="27.75" customHeight="1" x14ac:dyDescent="0.15">
      <c r="B42" s="1174"/>
      <c r="C42" s="1175"/>
      <c r="D42" s="85"/>
      <c r="E42" s="1178" t="s">
        <v>26</v>
      </c>
      <c r="F42" s="1178"/>
      <c r="G42" s="1178"/>
      <c r="H42" s="1179"/>
      <c r="I42" s="86">
        <v>93</v>
      </c>
      <c r="J42" s="87">
        <v>46</v>
      </c>
      <c r="K42" s="87" t="s">
        <v>485</v>
      </c>
      <c r="L42" s="87" t="s">
        <v>485</v>
      </c>
      <c r="M42" s="88" t="s">
        <v>485</v>
      </c>
    </row>
    <row r="43" spans="2:13" ht="27.75" customHeight="1" x14ac:dyDescent="0.15">
      <c r="B43" s="1174"/>
      <c r="C43" s="1175"/>
      <c r="D43" s="85"/>
      <c r="E43" s="1178" t="s">
        <v>27</v>
      </c>
      <c r="F43" s="1178"/>
      <c r="G43" s="1178"/>
      <c r="H43" s="1179"/>
      <c r="I43" s="86">
        <v>9193</v>
      </c>
      <c r="J43" s="87">
        <v>9008</v>
      </c>
      <c r="K43" s="87">
        <v>8601</v>
      </c>
      <c r="L43" s="87">
        <v>8085</v>
      </c>
      <c r="M43" s="88">
        <v>7695</v>
      </c>
    </row>
    <row r="44" spans="2:13" ht="27.75" customHeight="1" x14ac:dyDescent="0.15">
      <c r="B44" s="1174"/>
      <c r="C44" s="1175"/>
      <c r="D44" s="85"/>
      <c r="E44" s="1178" t="s">
        <v>28</v>
      </c>
      <c r="F44" s="1178"/>
      <c r="G44" s="1178"/>
      <c r="H44" s="1179"/>
      <c r="I44" s="86">
        <v>69</v>
      </c>
      <c r="J44" s="87">
        <v>68</v>
      </c>
      <c r="K44" s="87">
        <v>191</v>
      </c>
      <c r="L44" s="87">
        <v>353</v>
      </c>
      <c r="M44" s="88">
        <v>422</v>
      </c>
    </row>
    <row r="45" spans="2:13" ht="27.75" customHeight="1" x14ac:dyDescent="0.15">
      <c r="B45" s="1174"/>
      <c r="C45" s="1175"/>
      <c r="D45" s="85"/>
      <c r="E45" s="1178" t="s">
        <v>29</v>
      </c>
      <c r="F45" s="1178"/>
      <c r="G45" s="1178"/>
      <c r="H45" s="1179"/>
      <c r="I45" s="86">
        <v>5819</v>
      </c>
      <c r="J45" s="87">
        <v>5566</v>
      </c>
      <c r="K45" s="87">
        <v>4930</v>
      </c>
      <c r="L45" s="87">
        <v>4653</v>
      </c>
      <c r="M45" s="88">
        <v>4362</v>
      </c>
    </row>
    <row r="46" spans="2:13" ht="27.75" customHeight="1" x14ac:dyDescent="0.15">
      <c r="B46" s="1174"/>
      <c r="C46" s="1175"/>
      <c r="D46" s="89"/>
      <c r="E46" s="1178" t="s">
        <v>30</v>
      </c>
      <c r="F46" s="1178"/>
      <c r="G46" s="1178"/>
      <c r="H46" s="1179"/>
      <c r="I46" s="86" t="s">
        <v>485</v>
      </c>
      <c r="J46" s="87" t="s">
        <v>485</v>
      </c>
      <c r="K46" s="87" t="s">
        <v>485</v>
      </c>
      <c r="L46" s="87" t="s">
        <v>485</v>
      </c>
      <c r="M46" s="88" t="s">
        <v>485</v>
      </c>
    </row>
    <row r="47" spans="2:13" ht="27.75" customHeight="1" x14ac:dyDescent="0.15">
      <c r="B47" s="1174"/>
      <c r="C47" s="1175"/>
      <c r="D47" s="90"/>
      <c r="E47" s="1188" t="s">
        <v>31</v>
      </c>
      <c r="F47" s="1189"/>
      <c r="G47" s="1189"/>
      <c r="H47" s="1190"/>
      <c r="I47" s="86" t="s">
        <v>485</v>
      </c>
      <c r="J47" s="87" t="s">
        <v>485</v>
      </c>
      <c r="K47" s="87" t="s">
        <v>485</v>
      </c>
      <c r="L47" s="87" t="s">
        <v>485</v>
      </c>
      <c r="M47" s="88" t="s">
        <v>485</v>
      </c>
    </row>
    <row r="48" spans="2:13" ht="27.75" customHeight="1" x14ac:dyDescent="0.15">
      <c r="B48" s="1174"/>
      <c r="C48" s="1175"/>
      <c r="D48" s="85"/>
      <c r="E48" s="1178" t="s">
        <v>32</v>
      </c>
      <c r="F48" s="1178"/>
      <c r="G48" s="1178"/>
      <c r="H48" s="1179"/>
      <c r="I48" s="86" t="s">
        <v>485</v>
      </c>
      <c r="J48" s="87" t="s">
        <v>485</v>
      </c>
      <c r="K48" s="87" t="s">
        <v>485</v>
      </c>
      <c r="L48" s="87" t="s">
        <v>485</v>
      </c>
      <c r="M48" s="88" t="s">
        <v>485</v>
      </c>
    </row>
    <row r="49" spans="2:13" ht="27.75" customHeight="1" x14ac:dyDescent="0.15">
      <c r="B49" s="1176"/>
      <c r="C49" s="1177"/>
      <c r="D49" s="85"/>
      <c r="E49" s="1178" t="s">
        <v>33</v>
      </c>
      <c r="F49" s="1178"/>
      <c r="G49" s="1178"/>
      <c r="H49" s="1179"/>
      <c r="I49" s="86" t="s">
        <v>485</v>
      </c>
      <c r="J49" s="87" t="s">
        <v>485</v>
      </c>
      <c r="K49" s="87" t="s">
        <v>485</v>
      </c>
      <c r="L49" s="87" t="s">
        <v>485</v>
      </c>
      <c r="M49" s="88" t="s">
        <v>485</v>
      </c>
    </row>
    <row r="50" spans="2:13" ht="27.75" customHeight="1" x14ac:dyDescent="0.15">
      <c r="B50" s="1172" t="s">
        <v>34</v>
      </c>
      <c r="C50" s="1173"/>
      <c r="D50" s="91"/>
      <c r="E50" s="1178" t="s">
        <v>35</v>
      </c>
      <c r="F50" s="1178"/>
      <c r="G50" s="1178"/>
      <c r="H50" s="1179"/>
      <c r="I50" s="86">
        <v>2505</v>
      </c>
      <c r="J50" s="87">
        <v>2834</v>
      </c>
      <c r="K50" s="87">
        <v>3009</v>
      </c>
      <c r="L50" s="87">
        <v>3087</v>
      </c>
      <c r="M50" s="88">
        <v>3320</v>
      </c>
    </row>
    <row r="51" spans="2:13" ht="27.75" customHeight="1" x14ac:dyDescent="0.15">
      <c r="B51" s="1174"/>
      <c r="C51" s="1175"/>
      <c r="D51" s="85"/>
      <c r="E51" s="1178" t="s">
        <v>36</v>
      </c>
      <c r="F51" s="1178"/>
      <c r="G51" s="1178"/>
      <c r="H51" s="1179"/>
      <c r="I51" s="86">
        <v>436</v>
      </c>
      <c r="J51" s="87">
        <v>390</v>
      </c>
      <c r="K51" s="87">
        <v>328</v>
      </c>
      <c r="L51" s="87">
        <v>314</v>
      </c>
      <c r="M51" s="88">
        <v>270</v>
      </c>
    </row>
    <row r="52" spans="2:13" ht="27.75" customHeight="1" x14ac:dyDescent="0.15">
      <c r="B52" s="1176"/>
      <c r="C52" s="1177"/>
      <c r="D52" s="85"/>
      <c r="E52" s="1178" t="s">
        <v>37</v>
      </c>
      <c r="F52" s="1178"/>
      <c r="G52" s="1178"/>
      <c r="H52" s="1179"/>
      <c r="I52" s="86">
        <v>23184</v>
      </c>
      <c r="J52" s="87">
        <v>23026</v>
      </c>
      <c r="K52" s="87">
        <v>22764</v>
      </c>
      <c r="L52" s="87">
        <v>23113</v>
      </c>
      <c r="M52" s="88">
        <v>22238</v>
      </c>
    </row>
    <row r="53" spans="2:13" ht="27.75" customHeight="1" thickBot="1" x14ac:dyDescent="0.2">
      <c r="B53" s="1180" t="s">
        <v>38</v>
      </c>
      <c r="C53" s="1181"/>
      <c r="D53" s="92"/>
      <c r="E53" s="1182" t="s">
        <v>39</v>
      </c>
      <c r="F53" s="1182"/>
      <c r="G53" s="1182"/>
      <c r="H53" s="1183"/>
      <c r="I53" s="93">
        <v>18616</v>
      </c>
      <c r="J53" s="94">
        <v>17029</v>
      </c>
      <c r="K53" s="94">
        <v>15323</v>
      </c>
      <c r="L53" s="94">
        <v>13730</v>
      </c>
      <c r="M53" s="95">
        <v>12786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564</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564</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566</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567</v>
      </c>
    </row>
    <row r="50" spans="1:17" x14ac:dyDescent="0.15">
      <c r="B50" s="250"/>
      <c r="C50" s="246"/>
      <c r="D50" s="246"/>
      <c r="E50" s="246"/>
      <c r="F50" s="246"/>
      <c r="G50" s="1212"/>
      <c r="H50" s="1213"/>
      <c r="I50" s="1213"/>
      <c r="J50" s="1214"/>
      <c r="K50" s="1215" t="s">
        <v>525</v>
      </c>
      <c r="L50" s="1215" t="s">
        <v>526</v>
      </c>
      <c r="M50" s="1215" t="s">
        <v>527</v>
      </c>
      <c r="N50" s="1215" t="s">
        <v>528</v>
      </c>
      <c r="O50" s="1215" t="s">
        <v>529</v>
      </c>
    </row>
    <row r="51" spans="1:17" x14ac:dyDescent="0.15">
      <c r="B51" s="250"/>
      <c r="C51" s="246"/>
      <c r="D51" s="246"/>
      <c r="E51" s="246"/>
      <c r="F51" s="246"/>
      <c r="G51" s="1216" t="s">
        <v>568</v>
      </c>
      <c r="H51" s="1217"/>
      <c r="I51" s="1218" t="s">
        <v>569</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570</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571</v>
      </c>
      <c r="H55" s="1231"/>
      <c r="I55" s="1225" t="s">
        <v>569</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570</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1200" t="s">
        <v>566</v>
      </c>
      <c r="I64" s="1201"/>
      <c r="J64" s="1201"/>
      <c r="K64" s="1201"/>
      <c r="L64" s="246"/>
      <c r="M64" s="246"/>
      <c r="N64" s="246"/>
      <c r="O64" s="246"/>
    </row>
    <row r="65" spans="2:30" x14ac:dyDescent="0.15">
      <c r="B65" s="250"/>
      <c r="C65" s="246"/>
      <c r="D65" s="246"/>
      <c r="E65" s="246"/>
      <c r="F65" s="246"/>
      <c r="G65" s="1202" t="s">
        <v>575</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573</v>
      </c>
      <c r="I71" s="1249"/>
      <c r="J71" s="1245"/>
      <c r="K71" s="1245"/>
      <c r="L71" s="1246"/>
      <c r="M71" s="1245"/>
      <c r="N71" s="1246"/>
      <c r="O71" s="1247"/>
    </row>
    <row r="72" spans="2:30" x14ac:dyDescent="0.15">
      <c r="B72" s="250"/>
      <c r="C72" s="246"/>
      <c r="D72" s="246"/>
      <c r="E72" s="246"/>
      <c r="F72" s="246"/>
      <c r="G72" s="1212"/>
      <c r="H72" s="1213"/>
      <c r="I72" s="1213"/>
      <c r="J72" s="1214"/>
      <c r="K72" s="1215" t="s">
        <v>525</v>
      </c>
      <c r="L72" s="1215" t="s">
        <v>526</v>
      </c>
      <c r="M72" s="1215" t="s">
        <v>527</v>
      </c>
      <c r="N72" s="1215" t="s">
        <v>528</v>
      </c>
      <c r="O72" s="1215" t="s">
        <v>529</v>
      </c>
    </row>
    <row r="73" spans="2:30" x14ac:dyDescent="0.15">
      <c r="B73" s="250"/>
      <c r="C73" s="246"/>
      <c r="D73" s="246"/>
      <c r="E73" s="246"/>
      <c r="F73" s="246"/>
      <c r="G73" s="1216" t="s">
        <v>568</v>
      </c>
      <c r="H73" s="1217"/>
      <c r="I73" s="1218" t="s">
        <v>569</v>
      </c>
      <c r="J73" s="1218"/>
      <c r="K73" s="1250">
        <v>192</v>
      </c>
      <c r="L73" s="1250">
        <v>174.5</v>
      </c>
      <c r="M73" s="1223">
        <v>161.4</v>
      </c>
      <c r="N73" s="1223">
        <v>143.19999999999999</v>
      </c>
      <c r="O73" s="1223">
        <v>136.9</v>
      </c>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574</v>
      </c>
      <c r="J75" s="1225"/>
      <c r="K75" s="1251">
        <v>18.600000000000001</v>
      </c>
      <c r="L75" s="1251">
        <v>18</v>
      </c>
      <c r="M75" s="1251">
        <v>17.8</v>
      </c>
      <c r="N75" s="1251">
        <v>16.7</v>
      </c>
      <c r="O75" s="1251">
        <v>15.5</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571</v>
      </c>
      <c r="H77" s="1231"/>
      <c r="I77" s="1225" t="s">
        <v>569</v>
      </c>
      <c r="J77" s="1225"/>
      <c r="K77" s="1250">
        <v>76.2</v>
      </c>
      <c r="L77" s="1250">
        <v>65.3</v>
      </c>
      <c r="M77" s="1223">
        <v>60.8</v>
      </c>
      <c r="N77" s="1223">
        <v>58.5</v>
      </c>
      <c r="O77" s="1223">
        <v>54.6</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574</v>
      </c>
      <c r="J79" s="1235"/>
      <c r="K79" s="1253">
        <v>12.8</v>
      </c>
      <c r="L79" s="1253">
        <v>12</v>
      </c>
      <c r="M79" s="1253">
        <v>11.1</v>
      </c>
      <c r="N79" s="1253">
        <v>10.7</v>
      </c>
      <c r="O79" s="1253">
        <v>10</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524</v>
      </c>
      <c r="G2" s="113"/>
      <c r="H2" s="114"/>
    </row>
    <row r="3" spans="1:8" x14ac:dyDescent="0.15">
      <c r="A3" s="110" t="s">
        <v>517</v>
      </c>
      <c r="B3" s="115"/>
      <c r="C3" s="116"/>
      <c r="D3" s="117">
        <v>59848</v>
      </c>
      <c r="E3" s="118"/>
      <c r="F3" s="119">
        <v>75709</v>
      </c>
      <c r="G3" s="120"/>
      <c r="H3" s="121"/>
    </row>
    <row r="4" spans="1:8" x14ac:dyDescent="0.15">
      <c r="A4" s="122"/>
      <c r="B4" s="123"/>
      <c r="C4" s="124"/>
      <c r="D4" s="125">
        <v>19757</v>
      </c>
      <c r="E4" s="126"/>
      <c r="F4" s="127">
        <v>35212</v>
      </c>
      <c r="G4" s="128"/>
      <c r="H4" s="129"/>
    </row>
    <row r="5" spans="1:8" x14ac:dyDescent="0.15">
      <c r="A5" s="110" t="s">
        <v>519</v>
      </c>
      <c r="B5" s="115"/>
      <c r="C5" s="116"/>
      <c r="D5" s="117">
        <v>72672</v>
      </c>
      <c r="E5" s="118"/>
      <c r="F5" s="119">
        <v>90961</v>
      </c>
      <c r="G5" s="120"/>
      <c r="H5" s="121"/>
    </row>
    <row r="6" spans="1:8" x14ac:dyDescent="0.15">
      <c r="A6" s="122"/>
      <c r="B6" s="123"/>
      <c r="C6" s="124"/>
      <c r="D6" s="125">
        <v>26912</v>
      </c>
      <c r="E6" s="126"/>
      <c r="F6" s="127">
        <v>37720</v>
      </c>
      <c r="G6" s="128"/>
      <c r="H6" s="129"/>
    </row>
    <row r="7" spans="1:8" x14ac:dyDescent="0.15">
      <c r="A7" s="110" t="s">
        <v>520</v>
      </c>
      <c r="B7" s="115"/>
      <c r="C7" s="116"/>
      <c r="D7" s="117">
        <v>79141</v>
      </c>
      <c r="E7" s="118"/>
      <c r="F7" s="119">
        <v>106614</v>
      </c>
      <c r="G7" s="120"/>
      <c r="H7" s="121"/>
    </row>
    <row r="8" spans="1:8" x14ac:dyDescent="0.15">
      <c r="A8" s="122"/>
      <c r="B8" s="123"/>
      <c r="C8" s="124"/>
      <c r="D8" s="125">
        <v>39762</v>
      </c>
      <c r="E8" s="126"/>
      <c r="F8" s="127">
        <v>45545</v>
      </c>
      <c r="G8" s="128"/>
      <c r="H8" s="129"/>
    </row>
    <row r="9" spans="1:8" x14ac:dyDescent="0.15">
      <c r="A9" s="110" t="s">
        <v>521</v>
      </c>
      <c r="B9" s="115"/>
      <c r="C9" s="116"/>
      <c r="D9" s="117">
        <v>75083</v>
      </c>
      <c r="E9" s="118"/>
      <c r="F9" s="119">
        <v>85459</v>
      </c>
      <c r="G9" s="120"/>
      <c r="H9" s="121"/>
    </row>
    <row r="10" spans="1:8" x14ac:dyDescent="0.15">
      <c r="A10" s="122"/>
      <c r="B10" s="123"/>
      <c r="C10" s="124"/>
      <c r="D10" s="125">
        <v>42292</v>
      </c>
      <c r="E10" s="126"/>
      <c r="F10" s="127">
        <v>44378</v>
      </c>
      <c r="G10" s="128"/>
      <c r="H10" s="129"/>
    </row>
    <row r="11" spans="1:8" x14ac:dyDescent="0.15">
      <c r="A11" s="110" t="s">
        <v>522</v>
      </c>
      <c r="B11" s="115"/>
      <c r="C11" s="116"/>
      <c r="D11" s="117">
        <v>59189</v>
      </c>
      <c r="E11" s="118"/>
      <c r="F11" s="119">
        <v>83280</v>
      </c>
      <c r="G11" s="120"/>
      <c r="H11" s="121"/>
    </row>
    <row r="12" spans="1:8" x14ac:dyDescent="0.15">
      <c r="A12" s="122"/>
      <c r="B12" s="123"/>
      <c r="C12" s="130"/>
      <c r="D12" s="125">
        <v>34812</v>
      </c>
      <c r="E12" s="126"/>
      <c r="F12" s="127">
        <v>43123</v>
      </c>
      <c r="G12" s="128"/>
      <c r="H12" s="129"/>
    </row>
    <row r="13" spans="1:8" x14ac:dyDescent="0.15">
      <c r="A13" s="110"/>
      <c r="B13" s="115"/>
      <c r="C13" s="131"/>
      <c r="D13" s="132">
        <v>69187</v>
      </c>
      <c r="E13" s="133"/>
      <c r="F13" s="134">
        <v>88405</v>
      </c>
      <c r="G13" s="135"/>
      <c r="H13" s="121"/>
    </row>
    <row r="14" spans="1:8" x14ac:dyDescent="0.15">
      <c r="A14" s="122"/>
      <c r="B14" s="123"/>
      <c r="C14" s="124"/>
      <c r="D14" s="125">
        <v>32707</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5.24</v>
      </c>
      <c r="C19" s="136">
        <f>ROUND(VALUE(SUBSTITUTE(実質収支比率等に係る経年分析!G$48,"▲","-")),2)</f>
        <v>5.61</v>
      </c>
      <c r="D19" s="136">
        <f>ROUND(VALUE(SUBSTITUTE(実質収支比率等に係る経年分析!H$48,"▲","-")),2)</f>
        <v>2.29</v>
      </c>
      <c r="E19" s="136">
        <f>ROUND(VALUE(SUBSTITUTE(実質収支比率等に係る経年分析!I$48,"▲","-")),2)</f>
        <v>5.36</v>
      </c>
      <c r="F19" s="136">
        <f>ROUND(VALUE(SUBSTITUTE(実質収支比率等に係る経年分析!J$48,"▲","-")),2)</f>
        <v>3.17</v>
      </c>
    </row>
    <row r="20" spans="1:11" x14ac:dyDescent="0.15">
      <c r="A20" s="136" t="s">
        <v>44</v>
      </c>
      <c r="B20" s="136">
        <f>ROUND(VALUE(SUBSTITUTE(実質収支比率等に係る経年分析!F$47,"▲","-")),2)</f>
        <v>13.82</v>
      </c>
      <c r="C20" s="136">
        <f>ROUND(VALUE(SUBSTITUTE(実質収支比率等に係る経年分析!G$47,"▲","-")),2)</f>
        <v>17.41</v>
      </c>
      <c r="D20" s="136">
        <f>ROUND(VALUE(SUBSTITUTE(実質収支比率等に係る経年分析!H$47,"▲","-")),2)</f>
        <v>19.39</v>
      </c>
      <c r="E20" s="136">
        <f>ROUND(VALUE(SUBSTITUTE(実質収支比率等に係る経年分析!I$47,"▲","-")),2)</f>
        <v>19.47</v>
      </c>
      <c r="F20" s="136">
        <f>ROUND(VALUE(SUBSTITUTE(実質収支比率等に係る経年分析!J$47,"▲","-")),2)</f>
        <v>20.95</v>
      </c>
    </row>
    <row r="21" spans="1:11" x14ac:dyDescent="0.15">
      <c r="A21" s="136" t="s">
        <v>45</v>
      </c>
      <c r="B21" s="136">
        <f>IF(ISNUMBER(VALUE(SUBSTITUTE(実質収支比率等に係る経年分析!F$49,"▲","-"))),ROUND(VALUE(SUBSTITUTE(実質収支比率等に係る経年分析!F$49,"▲","-")),2),NA())</f>
        <v>0.59</v>
      </c>
      <c r="C21" s="136">
        <f>IF(ISNUMBER(VALUE(SUBSTITUTE(実質収支比率等に係る経年分析!G$49,"▲","-"))),ROUND(VALUE(SUBSTITUTE(実質収支比率等に係る経年分析!G$49,"▲","-")),2),NA())</f>
        <v>4.12</v>
      </c>
      <c r="D21" s="136">
        <f>IF(ISNUMBER(VALUE(SUBSTITUTE(実質収支比率等に係る経年分析!H$49,"▲","-"))),ROUND(VALUE(SUBSTITUTE(実質収支比率等に係る経年分析!H$49,"▲","-")),2),NA())</f>
        <v>-1.73</v>
      </c>
      <c r="E21" s="136">
        <f>IF(ISNUMBER(VALUE(SUBSTITUTE(実質収支比率等に係る経年分析!I$49,"▲","-"))),ROUND(VALUE(SUBSTITUTE(実質収支比率等に係る経年分析!I$49,"▲","-")),2),NA())</f>
        <v>3.1</v>
      </c>
      <c r="F21" s="136">
        <f>IF(ISNUMBER(VALUE(SUBSTITUTE(実質収支比率等に係る経年分析!J$49,"▲","-"))),ROUND(VALUE(SUBSTITUTE(実質収支比率等に係る経年分析!J$49,"▲","-")),2),NA())</f>
        <v>-1.46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0.38</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0.65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1.04</v>
      </c>
    </row>
    <row r="30" spans="1:11" x14ac:dyDescent="0.15">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f>IF(ROUND(VALUE(SUBSTITUTE(連結実質赤字比率に係る赤字・黒字の構成分析!G$40,"▲", "-")), 2) &lt; 0, ABS(ROUND(VALUE(SUBSTITUTE(連結実質赤字比率に係る赤字・黒字の構成分析!G$40,"▲", "-")), 2)), NA())</f>
        <v>0.02</v>
      </c>
      <c r="E30" s="137" t="e">
        <f>IF(ROUND(VALUE(SUBSTITUTE(連結実質赤字比率に係る赤字・黒字の構成分析!G$40,"▲", "-")), 2) &gt;= 0, ABS(ROUND(VALUE(SUBSTITUTE(連結実質赤字比率に係る赤字・黒字の構成分析!G$40,"▲", "-")), 2)), NA())</f>
        <v>#N/A</v>
      </c>
      <c r="F30" s="137">
        <f>IF(ROUND(VALUE(SUBSTITUTE(連結実質赤字比率に係る赤字・黒字の構成分析!H$40,"▲", "-")), 2) &lt; 0, ABS(ROUND(VALUE(SUBSTITUTE(連結実質赤字比率に係る赤字・黒字の構成分析!H$40,"▲", "-")), 2)), NA())</f>
        <v>0.09</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2.4900000000000002</v>
      </c>
    </row>
    <row r="31" spans="1:11" x14ac:dyDescent="0.15">
      <c r="A31" s="137" t="str">
        <f>IF(連結実質赤字比率に係る赤字・黒字の構成分析!C$39="",NA(),連結実質赤字比率に係る赤字・黒字の構成分析!C$39)</f>
        <v>介護老人保健施設事業特別会計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4.45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4.67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4.46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4.04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3.79</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8.0500000000000007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8.43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5.08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8.0299999999999994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5.82</v>
      </c>
    </row>
    <row r="33" spans="1:16" x14ac:dyDescent="0.15">
      <c r="A33" s="137" t="str">
        <f>IF(連結実質赤字比率に係る赤字・黒字の構成分析!C$37="",NA(),連結実質赤字比率に係る赤字・黒字の構成分析!C$37)</f>
        <v>病院事業特別会計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8.11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6.53</v>
      </c>
    </row>
    <row r="34" spans="1:16" x14ac:dyDescent="0.15">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8.39</v>
      </c>
    </row>
    <row r="35" spans="1:16" x14ac:dyDescent="0.15">
      <c r="A35" s="137" t="str">
        <f>IF(連結実質赤字比率に係る赤字・黒字の構成分析!C$35="",NA(),連結実質赤字比率に係る赤字・黒字の構成分析!C$35)</f>
        <v>住宅新築資金等貸付事業特別会計</v>
      </c>
      <c r="B35" s="137">
        <f>IF(ROUND(VALUE(SUBSTITUTE(連結実質赤字比率に係る赤字・黒字の構成分析!F$35,"▲", "-")), 2) &lt; 0, ABS(ROUND(VALUE(SUBSTITUTE(連結実質赤字比率に係る赤字・黒字の構成分析!F$35,"▲", "-")), 2)), NA())</f>
        <v>3.06</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2.9</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2.8</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2.69</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2.67</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保養センター事業特別会計</v>
      </c>
      <c r="B36" s="137">
        <f>IF(ROUND(VALUE(SUBSTITUTE(連結実質赤字比率に係る赤字・黒字の構成分析!F$34,"▲", "-")), 2) &lt; 0, ABS(ROUND(VALUE(SUBSTITUTE(連結実質赤字比率に係る赤字・黒字の構成分析!F$34,"▲", "-")), 2)), NA())</f>
        <v>8.8000000000000007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9.27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6.66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4.96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2.95</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2507</v>
      </c>
      <c r="E42" s="138"/>
      <c r="F42" s="138"/>
      <c r="G42" s="138">
        <f>'実質公債費比率（分子）の構造'!L$52</f>
        <v>2533</v>
      </c>
      <c r="H42" s="138"/>
      <c r="I42" s="138"/>
      <c r="J42" s="138">
        <f>'実質公債費比率（分子）の構造'!M$52</f>
        <v>2587</v>
      </c>
      <c r="K42" s="138"/>
      <c r="L42" s="138"/>
      <c r="M42" s="138">
        <f>'実質公債費比率（分子）の構造'!N$52</f>
        <v>2457</v>
      </c>
      <c r="N42" s="138"/>
      <c r="O42" s="138"/>
      <c r="P42" s="138">
        <f>'実質公債費比率（分子）の構造'!O$52</f>
        <v>2357</v>
      </c>
    </row>
    <row r="43" spans="1:16" x14ac:dyDescent="0.15">
      <c r="A43" s="138" t="s">
        <v>53</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56</v>
      </c>
      <c r="C44" s="138"/>
      <c r="D44" s="138"/>
      <c r="E44" s="138">
        <f>'実質公債費比率（分子）の構造'!L$50</f>
        <v>58</v>
      </c>
      <c r="F44" s="138"/>
      <c r="G44" s="138"/>
      <c r="H44" s="138">
        <f>'実質公債費比率（分子）の構造'!M$50</f>
        <v>59</v>
      </c>
      <c r="I44" s="138"/>
      <c r="J44" s="138"/>
      <c r="K44" s="138">
        <f>'実質公債費比率（分子）の構造'!N$50</f>
        <v>12</v>
      </c>
      <c r="L44" s="138"/>
      <c r="M44" s="138"/>
      <c r="N44" s="138">
        <f>'実質公債費比率（分子）の構造'!O$50</f>
        <v>30</v>
      </c>
      <c r="O44" s="138"/>
      <c r="P44" s="138"/>
    </row>
    <row r="45" spans="1:16" x14ac:dyDescent="0.15">
      <c r="A45" s="138" t="s">
        <v>55</v>
      </c>
      <c r="B45" s="138">
        <f>'実質公債費比率（分子）の構造'!K$49</f>
        <v>19</v>
      </c>
      <c r="C45" s="138"/>
      <c r="D45" s="138"/>
      <c r="E45" s="138">
        <f>'実質公債費比率（分子）の構造'!L$49</f>
        <v>15</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595</v>
      </c>
      <c r="C46" s="138"/>
      <c r="D46" s="138"/>
      <c r="E46" s="138">
        <f>'実質公債費比率（分子）の構造'!L$48</f>
        <v>664</v>
      </c>
      <c r="F46" s="138"/>
      <c r="G46" s="138"/>
      <c r="H46" s="138">
        <f>'実質公債費比率（分子）の構造'!M$48</f>
        <v>646</v>
      </c>
      <c r="I46" s="138"/>
      <c r="J46" s="138"/>
      <c r="K46" s="138">
        <f>'実質公債費比率（分子）の構造'!N$48</f>
        <v>604</v>
      </c>
      <c r="L46" s="138"/>
      <c r="M46" s="138"/>
      <c r="N46" s="138">
        <f>'実質公債費比率（分子）の構造'!O$48</f>
        <v>627</v>
      </c>
      <c r="O46" s="138"/>
      <c r="P46" s="138"/>
    </row>
    <row r="47" spans="1:16" x14ac:dyDescent="0.15">
      <c r="A47" s="138" t="s">
        <v>57</v>
      </c>
      <c r="B47" s="138">
        <f>'実質公債費比率（分子）の構造'!K$47</f>
        <v>1</v>
      </c>
      <c r="C47" s="138"/>
      <c r="D47" s="138"/>
      <c r="E47" s="138">
        <f>'実質公債費比率（分子）の構造'!L$47</f>
        <v>1</v>
      </c>
      <c r="F47" s="138"/>
      <c r="G47" s="138"/>
      <c r="H47" s="138">
        <f>'実質公債費比率（分子）の構造'!M$47</f>
        <v>1</v>
      </c>
      <c r="I47" s="138"/>
      <c r="J47" s="138"/>
      <c r="K47" s="138">
        <f>'実質公債費比率（分子）の構造'!N$47</f>
        <v>1</v>
      </c>
      <c r="L47" s="138"/>
      <c r="M47" s="138"/>
      <c r="N47" s="138">
        <f>'実質公債費比率（分子）の構造'!O$47</f>
        <v>1</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3634</v>
      </c>
      <c r="C49" s="138"/>
      <c r="D49" s="138"/>
      <c r="E49" s="138">
        <f>'実質公債費比率（分子）の構造'!L$45</f>
        <v>3587</v>
      </c>
      <c r="F49" s="138"/>
      <c r="G49" s="138"/>
      <c r="H49" s="138">
        <f>'実質公債費比率（分子）の構造'!M$45</f>
        <v>3459</v>
      </c>
      <c r="I49" s="138"/>
      <c r="J49" s="138"/>
      <c r="K49" s="138">
        <f>'実質公債費比率（分子）の構造'!N$45</f>
        <v>3298</v>
      </c>
      <c r="L49" s="138"/>
      <c r="M49" s="138"/>
      <c r="N49" s="138">
        <f>'実質公債費比率（分子）の構造'!O$45</f>
        <v>3094</v>
      </c>
      <c r="O49" s="138"/>
      <c r="P49" s="138"/>
    </row>
    <row r="50" spans="1:16" x14ac:dyDescent="0.15">
      <c r="A50" s="138" t="s">
        <v>60</v>
      </c>
      <c r="B50" s="138" t="e">
        <f>NA()</f>
        <v>#N/A</v>
      </c>
      <c r="C50" s="138">
        <f>IF(ISNUMBER('実質公債費比率（分子）の構造'!K$53),'実質公債費比率（分子）の構造'!K$53,NA())</f>
        <v>1798</v>
      </c>
      <c r="D50" s="138" t="e">
        <f>NA()</f>
        <v>#N/A</v>
      </c>
      <c r="E50" s="138" t="e">
        <f>NA()</f>
        <v>#N/A</v>
      </c>
      <c r="F50" s="138">
        <f>IF(ISNUMBER('実質公債費比率（分子）の構造'!L$53),'実質公債費比率（分子）の構造'!L$53,NA())</f>
        <v>1792</v>
      </c>
      <c r="G50" s="138" t="e">
        <f>NA()</f>
        <v>#N/A</v>
      </c>
      <c r="H50" s="138" t="e">
        <f>NA()</f>
        <v>#N/A</v>
      </c>
      <c r="I50" s="138">
        <f>IF(ISNUMBER('実質公債費比率（分子）の構造'!M$53),'実質公債費比率（分子）の構造'!M$53,NA())</f>
        <v>1578</v>
      </c>
      <c r="J50" s="138" t="e">
        <f>NA()</f>
        <v>#N/A</v>
      </c>
      <c r="K50" s="138" t="e">
        <f>NA()</f>
        <v>#N/A</v>
      </c>
      <c r="L50" s="138">
        <f>IF(ISNUMBER('実質公債費比率（分子）の構造'!N$53),'実質公債費比率（分子）の構造'!N$53,NA())</f>
        <v>1458</v>
      </c>
      <c r="M50" s="138" t="e">
        <f>NA()</f>
        <v>#N/A</v>
      </c>
      <c r="N50" s="138" t="e">
        <f>NA()</f>
        <v>#N/A</v>
      </c>
      <c r="O50" s="138">
        <f>IF(ISNUMBER('実質公債費比率（分子）の構造'!O$53),'実質公債費比率（分子）の構造'!O$53,NA())</f>
        <v>1395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23184</v>
      </c>
      <c r="E56" s="137"/>
      <c r="F56" s="137"/>
      <c r="G56" s="137">
        <f>'将来負担比率（分子）の構造'!J$52</f>
        <v>23026</v>
      </c>
      <c r="H56" s="137"/>
      <c r="I56" s="137"/>
      <c r="J56" s="137">
        <f>'将来負担比率（分子）の構造'!K$52</f>
        <v>22764</v>
      </c>
      <c r="K56" s="137"/>
      <c r="L56" s="137"/>
      <c r="M56" s="137">
        <f>'将来負担比率（分子）の構造'!L$52</f>
        <v>23113</v>
      </c>
      <c r="N56" s="137"/>
      <c r="O56" s="137"/>
      <c r="P56" s="137">
        <f>'将来負担比率（分子）の構造'!M$52</f>
        <v>22238</v>
      </c>
    </row>
    <row r="57" spans="1:16" x14ac:dyDescent="0.15">
      <c r="A57" s="137" t="s">
        <v>36</v>
      </c>
      <c r="B57" s="137"/>
      <c r="C57" s="137"/>
      <c r="D57" s="137">
        <f>'将来負担比率（分子）の構造'!I$51</f>
        <v>436</v>
      </c>
      <c r="E57" s="137"/>
      <c r="F57" s="137"/>
      <c r="G57" s="137">
        <f>'将来負担比率（分子）の構造'!J$51</f>
        <v>390</v>
      </c>
      <c r="H57" s="137"/>
      <c r="I57" s="137"/>
      <c r="J57" s="137">
        <f>'将来負担比率（分子）の構造'!K$51</f>
        <v>328</v>
      </c>
      <c r="K57" s="137"/>
      <c r="L57" s="137"/>
      <c r="M57" s="137">
        <f>'将来負担比率（分子）の構造'!L$51</f>
        <v>314</v>
      </c>
      <c r="N57" s="137"/>
      <c r="O57" s="137"/>
      <c r="P57" s="137">
        <f>'将来負担比率（分子）の構造'!M$51</f>
        <v>270</v>
      </c>
    </row>
    <row r="58" spans="1:16" x14ac:dyDescent="0.15">
      <c r="A58" s="137" t="s">
        <v>35</v>
      </c>
      <c r="B58" s="137"/>
      <c r="C58" s="137"/>
      <c r="D58" s="137">
        <f>'将来負担比率（分子）の構造'!I$50</f>
        <v>2505</v>
      </c>
      <c r="E58" s="137"/>
      <c r="F58" s="137"/>
      <c r="G58" s="137">
        <f>'将来負担比率（分子）の構造'!J$50</f>
        <v>2834</v>
      </c>
      <c r="H58" s="137"/>
      <c r="I58" s="137"/>
      <c r="J58" s="137">
        <f>'将来負担比率（分子）の構造'!K$50</f>
        <v>3009</v>
      </c>
      <c r="K58" s="137"/>
      <c r="L58" s="137"/>
      <c r="M58" s="137">
        <f>'将来負担比率（分子）の構造'!L$50</f>
        <v>3087</v>
      </c>
      <c r="N58" s="137"/>
      <c r="O58" s="137"/>
      <c r="P58" s="137">
        <f>'将来負担比率（分子）の構造'!M$50</f>
        <v>3320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5819</v>
      </c>
      <c r="C62" s="137"/>
      <c r="D62" s="137"/>
      <c r="E62" s="137">
        <f>'将来負担比率（分子）の構造'!J$45</f>
        <v>5566</v>
      </c>
      <c r="F62" s="137"/>
      <c r="G62" s="137"/>
      <c r="H62" s="137">
        <f>'将来負担比率（分子）の構造'!K$45</f>
        <v>4930</v>
      </c>
      <c r="I62" s="137"/>
      <c r="J62" s="137"/>
      <c r="K62" s="137">
        <f>'将来負担比率（分子）の構造'!L$45</f>
        <v>4653</v>
      </c>
      <c r="L62" s="137"/>
      <c r="M62" s="137"/>
      <c r="N62" s="137">
        <f>'将来負担比率（分子）の構造'!M$45</f>
        <v>4362</v>
      </c>
      <c r="O62" s="137"/>
      <c r="P62" s="137"/>
    </row>
    <row r="63" spans="1:16" x14ac:dyDescent="0.15">
      <c r="A63" s="137" t="s">
        <v>28</v>
      </c>
      <c r="B63" s="137">
        <f>'将来負担比率（分子）の構造'!I$44</f>
        <v>69</v>
      </c>
      <c r="C63" s="137"/>
      <c r="D63" s="137"/>
      <c r="E63" s="137">
        <f>'将来負担比率（分子）の構造'!J$44</f>
        <v>68</v>
      </c>
      <c r="F63" s="137"/>
      <c r="G63" s="137"/>
      <c r="H63" s="137">
        <f>'将来負担比率（分子）の構造'!K$44</f>
        <v>191</v>
      </c>
      <c r="I63" s="137"/>
      <c r="J63" s="137"/>
      <c r="K63" s="137">
        <f>'将来負担比率（分子）の構造'!L$44</f>
        <v>353</v>
      </c>
      <c r="L63" s="137"/>
      <c r="M63" s="137"/>
      <c r="N63" s="137">
        <f>'将来負担比率（分子）の構造'!M$44</f>
        <v>422</v>
      </c>
      <c r="O63" s="137"/>
      <c r="P63" s="137"/>
    </row>
    <row r="64" spans="1:16" x14ac:dyDescent="0.15">
      <c r="A64" s="137" t="s">
        <v>27</v>
      </c>
      <c r="B64" s="137">
        <f>'将来負担比率（分子）の構造'!I$43</f>
        <v>9193</v>
      </c>
      <c r="C64" s="137"/>
      <c r="D64" s="137"/>
      <c r="E64" s="137">
        <f>'将来負担比率（分子）の構造'!J$43</f>
        <v>9008</v>
      </c>
      <c r="F64" s="137"/>
      <c r="G64" s="137"/>
      <c r="H64" s="137">
        <f>'将来負担比率（分子）の構造'!K$43</f>
        <v>8601</v>
      </c>
      <c r="I64" s="137"/>
      <c r="J64" s="137"/>
      <c r="K64" s="137">
        <f>'将来負担比率（分子）の構造'!L$43</f>
        <v>8085</v>
      </c>
      <c r="L64" s="137"/>
      <c r="M64" s="137"/>
      <c r="N64" s="137">
        <f>'将来負担比率（分子）の構造'!M$43</f>
        <v>7695</v>
      </c>
      <c r="O64" s="137"/>
      <c r="P64" s="137"/>
    </row>
    <row r="65" spans="1:16" x14ac:dyDescent="0.15">
      <c r="A65" s="137" t="s">
        <v>26</v>
      </c>
      <c r="B65" s="137">
        <f>'将来負担比率（分子）の構造'!I$42</f>
        <v>93</v>
      </c>
      <c r="C65" s="137"/>
      <c r="D65" s="137"/>
      <c r="E65" s="137">
        <f>'将来負担比率（分子）の構造'!J$42</f>
        <v>46</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29567</v>
      </c>
      <c r="C66" s="137"/>
      <c r="D66" s="137"/>
      <c r="E66" s="137">
        <f>'将来負担比率（分子）の構造'!J$41</f>
        <v>28591</v>
      </c>
      <c r="F66" s="137"/>
      <c r="G66" s="137"/>
      <c r="H66" s="137">
        <f>'将来負担比率（分子）の構造'!K$41</f>
        <v>27700</v>
      </c>
      <c r="I66" s="137"/>
      <c r="J66" s="137"/>
      <c r="K66" s="137">
        <f>'将来負担比率（分子）の構造'!L$41</f>
        <v>27153</v>
      </c>
      <c r="L66" s="137"/>
      <c r="M66" s="137"/>
      <c r="N66" s="137">
        <f>'将来負担比率（分子）の構造'!M$41</f>
        <v>26137</v>
      </c>
      <c r="O66" s="137"/>
      <c r="P66" s="137"/>
    </row>
    <row r="67" spans="1:16" x14ac:dyDescent="0.15">
      <c r="A67" s="137" t="s">
        <v>64</v>
      </c>
      <c r="B67" s="137" t="e">
        <f>NA()</f>
        <v>#N/A</v>
      </c>
      <c r="C67" s="137">
        <f>IF(ISNUMBER('将来負担比率（分子）の構造'!I$53), IF('将来負担比率（分子）の構造'!I$53 &lt; 0, 0, '将来負担比率（分子）の構造'!I$53), NA())</f>
        <v>18616</v>
      </c>
      <c r="D67" s="137" t="e">
        <f>NA()</f>
        <v>#N/A</v>
      </c>
      <c r="E67" s="137" t="e">
        <f>NA()</f>
        <v>#N/A</v>
      </c>
      <c r="F67" s="137">
        <f>IF(ISNUMBER('将来負担比率（分子）の構造'!J$53), IF('将来負担比率（分子）の構造'!J$53 &lt; 0, 0, '将来負担比率（分子）の構造'!J$53), NA())</f>
        <v>17029</v>
      </c>
      <c r="G67" s="137" t="e">
        <f>NA()</f>
        <v>#N/A</v>
      </c>
      <c r="H67" s="137" t="e">
        <f>NA()</f>
        <v>#N/A</v>
      </c>
      <c r="I67" s="137">
        <f>IF(ISNUMBER('将来負担比率（分子）の構造'!K$53), IF('将来負担比率（分子）の構造'!K$53 &lt; 0, 0, '将来負担比率（分子）の構造'!K$53), NA())</f>
        <v>15323</v>
      </c>
      <c r="J67" s="137" t="e">
        <f>NA()</f>
        <v>#N/A</v>
      </c>
      <c r="K67" s="137" t="e">
        <f>NA()</f>
        <v>#N/A</v>
      </c>
      <c r="L67" s="137">
        <f>IF(ISNUMBER('将来負担比率（分子）の構造'!L$53), IF('将来負担比率（分子）の構造'!L$53 &lt; 0, 0, '将来負担比率（分子）の構造'!L$53), NA())</f>
        <v>13730</v>
      </c>
      <c r="M67" s="137" t="e">
        <f>NA()</f>
        <v>#N/A</v>
      </c>
      <c r="N67" s="137" t="e">
        <f>NA()</f>
        <v>#N/A</v>
      </c>
      <c r="O67" s="137">
        <f>IF(ISNUMBER('将来負担比率（分子）の構造'!M$53), IF('将来負担比率（分子）の構造'!M$53 &lt; 0, 0, '将来負担比率（分子）の構造'!M$53), NA())</f>
        <v>12786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2737345</v>
      </c>
      <c r="S5" s="641"/>
      <c r="T5" s="641"/>
      <c r="U5" s="641"/>
      <c r="V5" s="641"/>
      <c r="W5" s="641"/>
      <c r="X5" s="641"/>
      <c r="Y5" s="688"/>
      <c r="Z5" s="701">
        <v>14.5</v>
      </c>
      <c r="AA5" s="701"/>
      <c r="AB5" s="701"/>
      <c r="AC5" s="701"/>
      <c r="AD5" s="702">
        <v>2737345</v>
      </c>
      <c r="AE5" s="702"/>
      <c r="AF5" s="702"/>
      <c r="AG5" s="702"/>
      <c r="AH5" s="702"/>
      <c r="AI5" s="702"/>
      <c r="AJ5" s="702"/>
      <c r="AK5" s="702"/>
      <c r="AL5" s="689">
        <v>24.7</v>
      </c>
      <c r="AM5" s="658"/>
      <c r="AN5" s="658"/>
      <c r="AO5" s="690"/>
      <c r="AP5" s="677" t="s">
        <v>211</v>
      </c>
      <c r="AQ5" s="678"/>
      <c r="AR5" s="678"/>
      <c r="AS5" s="678"/>
      <c r="AT5" s="678"/>
      <c r="AU5" s="678"/>
      <c r="AV5" s="678"/>
      <c r="AW5" s="678"/>
      <c r="AX5" s="678"/>
      <c r="AY5" s="678"/>
      <c r="AZ5" s="678"/>
      <c r="BA5" s="678"/>
      <c r="BB5" s="678"/>
      <c r="BC5" s="678"/>
      <c r="BD5" s="678"/>
      <c r="BE5" s="678"/>
      <c r="BF5" s="679"/>
      <c r="BG5" s="590">
        <v>2737345</v>
      </c>
      <c r="BH5" s="591"/>
      <c r="BI5" s="591"/>
      <c r="BJ5" s="591"/>
      <c r="BK5" s="591"/>
      <c r="BL5" s="591"/>
      <c r="BM5" s="591"/>
      <c r="BN5" s="592"/>
      <c r="BO5" s="643">
        <v>100</v>
      </c>
      <c r="BP5" s="643"/>
      <c r="BQ5" s="643"/>
      <c r="BR5" s="643"/>
      <c r="BS5" s="644" t="s">
        <v>212</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213</v>
      </c>
      <c r="CS5" s="696"/>
      <c r="CT5" s="696"/>
      <c r="CU5" s="696"/>
      <c r="CV5" s="696"/>
      <c r="CW5" s="696"/>
      <c r="CX5" s="696"/>
      <c r="CY5" s="697"/>
      <c r="CZ5" s="695" t="s">
        <v>204</v>
      </c>
      <c r="DA5" s="696"/>
      <c r="DB5" s="696"/>
      <c r="DC5" s="697"/>
      <c r="DD5" s="695" t="s">
        <v>214</v>
      </c>
      <c r="DE5" s="696"/>
      <c r="DF5" s="696"/>
      <c r="DG5" s="696"/>
      <c r="DH5" s="696"/>
      <c r="DI5" s="696"/>
      <c r="DJ5" s="696"/>
      <c r="DK5" s="696"/>
      <c r="DL5" s="696"/>
      <c r="DM5" s="696"/>
      <c r="DN5" s="696"/>
      <c r="DO5" s="696"/>
      <c r="DP5" s="697"/>
      <c r="DQ5" s="695" t="s">
        <v>215</v>
      </c>
      <c r="DR5" s="696"/>
      <c r="DS5" s="696"/>
      <c r="DT5" s="696"/>
      <c r="DU5" s="696"/>
      <c r="DV5" s="696"/>
      <c r="DW5" s="696"/>
      <c r="DX5" s="696"/>
      <c r="DY5" s="696"/>
      <c r="DZ5" s="696"/>
      <c r="EA5" s="696"/>
      <c r="EB5" s="696"/>
      <c r="EC5" s="697"/>
    </row>
    <row r="6" spans="2:143" ht="11.25" customHeight="1" x14ac:dyDescent="0.15">
      <c r="B6" s="587" t="s">
        <v>216</v>
      </c>
      <c r="C6" s="588"/>
      <c r="D6" s="588"/>
      <c r="E6" s="588"/>
      <c r="F6" s="588"/>
      <c r="G6" s="588"/>
      <c r="H6" s="588"/>
      <c r="I6" s="588"/>
      <c r="J6" s="588"/>
      <c r="K6" s="588"/>
      <c r="L6" s="588"/>
      <c r="M6" s="588"/>
      <c r="N6" s="588"/>
      <c r="O6" s="588"/>
      <c r="P6" s="588"/>
      <c r="Q6" s="589"/>
      <c r="R6" s="590">
        <v>164682</v>
      </c>
      <c r="S6" s="591"/>
      <c r="T6" s="591"/>
      <c r="U6" s="591"/>
      <c r="V6" s="591"/>
      <c r="W6" s="591"/>
      <c r="X6" s="591"/>
      <c r="Y6" s="592"/>
      <c r="Z6" s="643">
        <v>0.9</v>
      </c>
      <c r="AA6" s="643"/>
      <c r="AB6" s="643"/>
      <c r="AC6" s="643"/>
      <c r="AD6" s="644">
        <v>164682</v>
      </c>
      <c r="AE6" s="644"/>
      <c r="AF6" s="644"/>
      <c r="AG6" s="644"/>
      <c r="AH6" s="644"/>
      <c r="AI6" s="644"/>
      <c r="AJ6" s="644"/>
      <c r="AK6" s="644"/>
      <c r="AL6" s="613">
        <v>1.5</v>
      </c>
      <c r="AM6" s="645"/>
      <c r="AN6" s="645"/>
      <c r="AO6" s="646"/>
      <c r="AP6" s="587" t="s">
        <v>217</v>
      </c>
      <c r="AQ6" s="588"/>
      <c r="AR6" s="588"/>
      <c r="AS6" s="588"/>
      <c r="AT6" s="588"/>
      <c r="AU6" s="588"/>
      <c r="AV6" s="588"/>
      <c r="AW6" s="588"/>
      <c r="AX6" s="588"/>
      <c r="AY6" s="588"/>
      <c r="AZ6" s="588"/>
      <c r="BA6" s="588"/>
      <c r="BB6" s="588"/>
      <c r="BC6" s="588"/>
      <c r="BD6" s="588"/>
      <c r="BE6" s="588"/>
      <c r="BF6" s="589"/>
      <c r="BG6" s="590">
        <v>2737345</v>
      </c>
      <c r="BH6" s="591"/>
      <c r="BI6" s="591"/>
      <c r="BJ6" s="591"/>
      <c r="BK6" s="591"/>
      <c r="BL6" s="591"/>
      <c r="BM6" s="591"/>
      <c r="BN6" s="592"/>
      <c r="BO6" s="643">
        <v>100</v>
      </c>
      <c r="BP6" s="643"/>
      <c r="BQ6" s="643"/>
      <c r="BR6" s="643"/>
      <c r="BS6" s="644" t="s">
        <v>212</v>
      </c>
      <c r="BT6" s="644"/>
      <c r="BU6" s="644"/>
      <c r="BV6" s="644"/>
      <c r="BW6" s="644"/>
      <c r="BX6" s="644"/>
      <c r="BY6" s="644"/>
      <c r="BZ6" s="644"/>
      <c r="CA6" s="644"/>
      <c r="CB6" s="680"/>
      <c r="CD6" s="647" t="s">
        <v>218</v>
      </c>
      <c r="CE6" s="648"/>
      <c r="CF6" s="648"/>
      <c r="CG6" s="648"/>
      <c r="CH6" s="648"/>
      <c r="CI6" s="648"/>
      <c r="CJ6" s="648"/>
      <c r="CK6" s="648"/>
      <c r="CL6" s="648"/>
      <c r="CM6" s="648"/>
      <c r="CN6" s="648"/>
      <c r="CO6" s="648"/>
      <c r="CP6" s="648"/>
      <c r="CQ6" s="649"/>
      <c r="CR6" s="590">
        <v>134399</v>
      </c>
      <c r="CS6" s="591"/>
      <c r="CT6" s="591"/>
      <c r="CU6" s="591"/>
      <c r="CV6" s="591"/>
      <c r="CW6" s="591"/>
      <c r="CX6" s="591"/>
      <c r="CY6" s="592"/>
      <c r="CZ6" s="643">
        <v>0.7</v>
      </c>
      <c r="DA6" s="643"/>
      <c r="DB6" s="643"/>
      <c r="DC6" s="643"/>
      <c r="DD6" s="596">
        <v>2004</v>
      </c>
      <c r="DE6" s="591"/>
      <c r="DF6" s="591"/>
      <c r="DG6" s="591"/>
      <c r="DH6" s="591"/>
      <c r="DI6" s="591"/>
      <c r="DJ6" s="591"/>
      <c r="DK6" s="591"/>
      <c r="DL6" s="591"/>
      <c r="DM6" s="591"/>
      <c r="DN6" s="591"/>
      <c r="DO6" s="591"/>
      <c r="DP6" s="592"/>
      <c r="DQ6" s="596">
        <v>132499</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5979</v>
      </c>
      <c r="S7" s="591"/>
      <c r="T7" s="591"/>
      <c r="U7" s="591"/>
      <c r="V7" s="591"/>
      <c r="W7" s="591"/>
      <c r="X7" s="591"/>
      <c r="Y7" s="592"/>
      <c r="Z7" s="643">
        <v>0</v>
      </c>
      <c r="AA7" s="643"/>
      <c r="AB7" s="643"/>
      <c r="AC7" s="643"/>
      <c r="AD7" s="644">
        <v>5979</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1276890</v>
      </c>
      <c r="BH7" s="591"/>
      <c r="BI7" s="591"/>
      <c r="BJ7" s="591"/>
      <c r="BK7" s="591"/>
      <c r="BL7" s="591"/>
      <c r="BM7" s="591"/>
      <c r="BN7" s="592"/>
      <c r="BO7" s="643">
        <v>46.6</v>
      </c>
      <c r="BP7" s="643"/>
      <c r="BQ7" s="643"/>
      <c r="BR7" s="643"/>
      <c r="BS7" s="644" t="s">
        <v>212</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2621170</v>
      </c>
      <c r="CS7" s="591"/>
      <c r="CT7" s="591"/>
      <c r="CU7" s="591"/>
      <c r="CV7" s="591"/>
      <c r="CW7" s="591"/>
      <c r="CX7" s="591"/>
      <c r="CY7" s="592"/>
      <c r="CZ7" s="643">
        <v>14.2</v>
      </c>
      <c r="DA7" s="643"/>
      <c r="DB7" s="643"/>
      <c r="DC7" s="643"/>
      <c r="DD7" s="596">
        <v>35334</v>
      </c>
      <c r="DE7" s="591"/>
      <c r="DF7" s="591"/>
      <c r="DG7" s="591"/>
      <c r="DH7" s="591"/>
      <c r="DI7" s="591"/>
      <c r="DJ7" s="591"/>
      <c r="DK7" s="591"/>
      <c r="DL7" s="591"/>
      <c r="DM7" s="591"/>
      <c r="DN7" s="591"/>
      <c r="DO7" s="591"/>
      <c r="DP7" s="592"/>
      <c r="DQ7" s="596">
        <v>2294929</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23039</v>
      </c>
      <c r="S8" s="591"/>
      <c r="T8" s="591"/>
      <c r="U8" s="591"/>
      <c r="V8" s="591"/>
      <c r="W8" s="591"/>
      <c r="X8" s="591"/>
      <c r="Y8" s="592"/>
      <c r="Z8" s="643">
        <v>0.1</v>
      </c>
      <c r="AA8" s="643"/>
      <c r="AB8" s="643"/>
      <c r="AC8" s="643"/>
      <c r="AD8" s="644">
        <v>23039</v>
      </c>
      <c r="AE8" s="644"/>
      <c r="AF8" s="644"/>
      <c r="AG8" s="644"/>
      <c r="AH8" s="644"/>
      <c r="AI8" s="644"/>
      <c r="AJ8" s="644"/>
      <c r="AK8" s="644"/>
      <c r="AL8" s="613">
        <v>0.2</v>
      </c>
      <c r="AM8" s="645"/>
      <c r="AN8" s="645"/>
      <c r="AO8" s="646"/>
      <c r="AP8" s="587" t="s">
        <v>223</v>
      </c>
      <c r="AQ8" s="588"/>
      <c r="AR8" s="588"/>
      <c r="AS8" s="588"/>
      <c r="AT8" s="588"/>
      <c r="AU8" s="588"/>
      <c r="AV8" s="588"/>
      <c r="AW8" s="588"/>
      <c r="AX8" s="588"/>
      <c r="AY8" s="588"/>
      <c r="AZ8" s="588"/>
      <c r="BA8" s="588"/>
      <c r="BB8" s="588"/>
      <c r="BC8" s="588"/>
      <c r="BD8" s="588"/>
      <c r="BE8" s="588"/>
      <c r="BF8" s="589"/>
      <c r="BG8" s="590">
        <v>48711</v>
      </c>
      <c r="BH8" s="591"/>
      <c r="BI8" s="591"/>
      <c r="BJ8" s="591"/>
      <c r="BK8" s="591"/>
      <c r="BL8" s="591"/>
      <c r="BM8" s="591"/>
      <c r="BN8" s="592"/>
      <c r="BO8" s="643">
        <v>1.8</v>
      </c>
      <c r="BP8" s="643"/>
      <c r="BQ8" s="643"/>
      <c r="BR8" s="643"/>
      <c r="BS8" s="596" t="s">
        <v>113</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4847408</v>
      </c>
      <c r="CS8" s="591"/>
      <c r="CT8" s="591"/>
      <c r="CU8" s="591"/>
      <c r="CV8" s="591"/>
      <c r="CW8" s="591"/>
      <c r="CX8" s="591"/>
      <c r="CY8" s="592"/>
      <c r="CZ8" s="643">
        <v>26.2</v>
      </c>
      <c r="DA8" s="643"/>
      <c r="DB8" s="643"/>
      <c r="DC8" s="643"/>
      <c r="DD8" s="596">
        <v>1638</v>
      </c>
      <c r="DE8" s="591"/>
      <c r="DF8" s="591"/>
      <c r="DG8" s="591"/>
      <c r="DH8" s="591"/>
      <c r="DI8" s="591"/>
      <c r="DJ8" s="591"/>
      <c r="DK8" s="591"/>
      <c r="DL8" s="591"/>
      <c r="DM8" s="591"/>
      <c r="DN8" s="591"/>
      <c r="DO8" s="591"/>
      <c r="DP8" s="592"/>
      <c r="DQ8" s="596">
        <v>2636285</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11903</v>
      </c>
      <c r="S9" s="591"/>
      <c r="T9" s="591"/>
      <c r="U9" s="591"/>
      <c r="V9" s="591"/>
      <c r="W9" s="591"/>
      <c r="X9" s="591"/>
      <c r="Y9" s="592"/>
      <c r="Z9" s="643">
        <v>0.1</v>
      </c>
      <c r="AA9" s="643"/>
      <c r="AB9" s="643"/>
      <c r="AC9" s="643"/>
      <c r="AD9" s="644">
        <v>11903</v>
      </c>
      <c r="AE9" s="644"/>
      <c r="AF9" s="644"/>
      <c r="AG9" s="644"/>
      <c r="AH9" s="644"/>
      <c r="AI9" s="644"/>
      <c r="AJ9" s="644"/>
      <c r="AK9" s="644"/>
      <c r="AL9" s="613">
        <v>0.1</v>
      </c>
      <c r="AM9" s="645"/>
      <c r="AN9" s="645"/>
      <c r="AO9" s="646"/>
      <c r="AP9" s="587" t="s">
        <v>226</v>
      </c>
      <c r="AQ9" s="588"/>
      <c r="AR9" s="588"/>
      <c r="AS9" s="588"/>
      <c r="AT9" s="588"/>
      <c r="AU9" s="588"/>
      <c r="AV9" s="588"/>
      <c r="AW9" s="588"/>
      <c r="AX9" s="588"/>
      <c r="AY9" s="588"/>
      <c r="AZ9" s="588"/>
      <c r="BA9" s="588"/>
      <c r="BB9" s="588"/>
      <c r="BC9" s="588"/>
      <c r="BD9" s="588"/>
      <c r="BE9" s="588"/>
      <c r="BF9" s="589"/>
      <c r="BG9" s="590">
        <v>1141843</v>
      </c>
      <c r="BH9" s="591"/>
      <c r="BI9" s="591"/>
      <c r="BJ9" s="591"/>
      <c r="BK9" s="591"/>
      <c r="BL9" s="591"/>
      <c r="BM9" s="591"/>
      <c r="BN9" s="592"/>
      <c r="BO9" s="643">
        <v>41.7</v>
      </c>
      <c r="BP9" s="643"/>
      <c r="BQ9" s="643"/>
      <c r="BR9" s="643"/>
      <c r="BS9" s="596" t="s">
        <v>113</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1734673</v>
      </c>
      <c r="CS9" s="591"/>
      <c r="CT9" s="591"/>
      <c r="CU9" s="591"/>
      <c r="CV9" s="591"/>
      <c r="CW9" s="591"/>
      <c r="CX9" s="591"/>
      <c r="CY9" s="592"/>
      <c r="CZ9" s="643">
        <v>9.4</v>
      </c>
      <c r="DA9" s="643"/>
      <c r="DB9" s="643"/>
      <c r="DC9" s="643"/>
      <c r="DD9" s="596">
        <v>37941</v>
      </c>
      <c r="DE9" s="591"/>
      <c r="DF9" s="591"/>
      <c r="DG9" s="591"/>
      <c r="DH9" s="591"/>
      <c r="DI9" s="591"/>
      <c r="DJ9" s="591"/>
      <c r="DK9" s="591"/>
      <c r="DL9" s="591"/>
      <c r="DM9" s="591"/>
      <c r="DN9" s="591"/>
      <c r="DO9" s="591"/>
      <c r="DP9" s="592"/>
      <c r="DQ9" s="596">
        <v>1553424</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447595</v>
      </c>
      <c r="S10" s="591"/>
      <c r="T10" s="591"/>
      <c r="U10" s="591"/>
      <c r="V10" s="591"/>
      <c r="W10" s="591"/>
      <c r="X10" s="591"/>
      <c r="Y10" s="592"/>
      <c r="Z10" s="643">
        <v>2.4</v>
      </c>
      <c r="AA10" s="643"/>
      <c r="AB10" s="643"/>
      <c r="AC10" s="643"/>
      <c r="AD10" s="644">
        <v>447595</v>
      </c>
      <c r="AE10" s="644"/>
      <c r="AF10" s="644"/>
      <c r="AG10" s="644"/>
      <c r="AH10" s="644"/>
      <c r="AI10" s="644"/>
      <c r="AJ10" s="644"/>
      <c r="AK10" s="644"/>
      <c r="AL10" s="613">
        <v>4</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49024</v>
      </c>
      <c r="BH10" s="591"/>
      <c r="BI10" s="591"/>
      <c r="BJ10" s="591"/>
      <c r="BK10" s="591"/>
      <c r="BL10" s="591"/>
      <c r="BM10" s="591"/>
      <c r="BN10" s="592"/>
      <c r="BO10" s="643">
        <v>1.8</v>
      </c>
      <c r="BP10" s="643"/>
      <c r="BQ10" s="643"/>
      <c r="BR10" s="643"/>
      <c r="BS10" s="596" t="s">
        <v>113</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23994</v>
      </c>
      <c r="CS10" s="591"/>
      <c r="CT10" s="591"/>
      <c r="CU10" s="591"/>
      <c r="CV10" s="591"/>
      <c r="CW10" s="591"/>
      <c r="CX10" s="591"/>
      <c r="CY10" s="592"/>
      <c r="CZ10" s="643">
        <v>0.1</v>
      </c>
      <c r="DA10" s="643"/>
      <c r="DB10" s="643"/>
      <c r="DC10" s="643"/>
      <c r="DD10" s="596" t="s">
        <v>113</v>
      </c>
      <c r="DE10" s="591"/>
      <c r="DF10" s="591"/>
      <c r="DG10" s="591"/>
      <c r="DH10" s="591"/>
      <c r="DI10" s="591"/>
      <c r="DJ10" s="591"/>
      <c r="DK10" s="591"/>
      <c r="DL10" s="591"/>
      <c r="DM10" s="591"/>
      <c r="DN10" s="591"/>
      <c r="DO10" s="591"/>
      <c r="DP10" s="592"/>
      <c r="DQ10" s="596">
        <v>23994</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v>62206</v>
      </c>
      <c r="S11" s="591"/>
      <c r="T11" s="591"/>
      <c r="U11" s="591"/>
      <c r="V11" s="591"/>
      <c r="W11" s="591"/>
      <c r="X11" s="591"/>
      <c r="Y11" s="592"/>
      <c r="Z11" s="643">
        <v>0.3</v>
      </c>
      <c r="AA11" s="643"/>
      <c r="AB11" s="643"/>
      <c r="AC11" s="643"/>
      <c r="AD11" s="644">
        <v>62206</v>
      </c>
      <c r="AE11" s="644"/>
      <c r="AF11" s="644"/>
      <c r="AG11" s="644"/>
      <c r="AH11" s="644"/>
      <c r="AI11" s="644"/>
      <c r="AJ11" s="644"/>
      <c r="AK11" s="644"/>
      <c r="AL11" s="613">
        <v>0.6</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37312</v>
      </c>
      <c r="BH11" s="591"/>
      <c r="BI11" s="591"/>
      <c r="BJ11" s="591"/>
      <c r="BK11" s="591"/>
      <c r="BL11" s="591"/>
      <c r="BM11" s="591"/>
      <c r="BN11" s="592"/>
      <c r="BO11" s="643">
        <v>1.4</v>
      </c>
      <c r="BP11" s="643"/>
      <c r="BQ11" s="643"/>
      <c r="BR11" s="643"/>
      <c r="BS11" s="596" t="s">
        <v>113</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380613</v>
      </c>
      <c r="CS11" s="591"/>
      <c r="CT11" s="591"/>
      <c r="CU11" s="591"/>
      <c r="CV11" s="591"/>
      <c r="CW11" s="591"/>
      <c r="CX11" s="591"/>
      <c r="CY11" s="592"/>
      <c r="CZ11" s="643">
        <v>2.1</v>
      </c>
      <c r="DA11" s="643"/>
      <c r="DB11" s="643"/>
      <c r="DC11" s="643"/>
      <c r="DD11" s="596">
        <v>69636</v>
      </c>
      <c r="DE11" s="591"/>
      <c r="DF11" s="591"/>
      <c r="DG11" s="591"/>
      <c r="DH11" s="591"/>
      <c r="DI11" s="591"/>
      <c r="DJ11" s="591"/>
      <c r="DK11" s="591"/>
      <c r="DL11" s="591"/>
      <c r="DM11" s="591"/>
      <c r="DN11" s="591"/>
      <c r="DO11" s="591"/>
      <c r="DP11" s="592"/>
      <c r="DQ11" s="596">
        <v>209559</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1195561</v>
      </c>
      <c r="BH12" s="591"/>
      <c r="BI12" s="591"/>
      <c r="BJ12" s="591"/>
      <c r="BK12" s="591"/>
      <c r="BL12" s="591"/>
      <c r="BM12" s="591"/>
      <c r="BN12" s="592"/>
      <c r="BO12" s="643">
        <v>43.7</v>
      </c>
      <c r="BP12" s="643"/>
      <c r="BQ12" s="643"/>
      <c r="BR12" s="643"/>
      <c r="BS12" s="596" t="s">
        <v>113</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458361</v>
      </c>
      <c r="CS12" s="591"/>
      <c r="CT12" s="591"/>
      <c r="CU12" s="591"/>
      <c r="CV12" s="591"/>
      <c r="CW12" s="591"/>
      <c r="CX12" s="591"/>
      <c r="CY12" s="592"/>
      <c r="CZ12" s="643">
        <v>2.5</v>
      </c>
      <c r="DA12" s="643"/>
      <c r="DB12" s="643"/>
      <c r="DC12" s="643"/>
      <c r="DD12" s="596">
        <v>75865</v>
      </c>
      <c r="DE12" s="591"/>
      <c r="DF12" s="591"/>
      <c r="DG12" s="591"/>
      <c r="DH12" s="591"/>
      <c r="DI12" s="591"/>
      <c r="DJ12" s="591"/>
      <c r="DK12" s="591"/>
      <c r="DL12" s="591"/>
      <c r="DM12" s="591"/>
      <c r="DN12" s="591"/>
      <c r="DO12" s="591"/>
      <c r="DP12" s="592"/>
      <c r="DQ12" s="596">
        <v>329810</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40161</v>
      </c>
      <c r="S13" s="591"/>
      <c r="T13" s="591"/>
      <c r="U13" s="591"/>
      <c r="V13" s="591"/>
      <c r="W13" s="591"/>
      <c r="X13" s="591"/>
      <c r="Y13" s="592"/>
      <c r="Z13" s="643">
        <v>0.2</v>
      </c>
      <c r="AA13" s="643"/>
      <c r="AB13" s="643"/>
      <c r="AC13" s="643"/>
      <c r="AD13" s="644">
        <v>40161</v>
      </c>
      <c r="AE13" s="644"/>
      <c r="AF13" s="644"/>
      <c r="AG13" s="644"/>
      <c r="AH13" s="644"/>
      <c r="AI13" s="644"/>
      <c r="AJ13" s="644"/>
      <c r="AK13" s="644"/>
      <c r="AL13" s="613">
        <v>0.4</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1195540</v>
      </c>
      <c r="BH13" s="591"/>
      <c r="BI13" s="591"/>
      <c r="BJ13" s="591"/>
      <c r="BK13" s="591"/>
      <c r="BL13" s="591"/>
      <c r="BM13" s="591"/>
      <c r="BN13" s="592"/>
      <c r="BO13" s="643">
        <v>43.7</v>
      </c>
      <c r="BP13" s="643"/>
      <c r="BQ13" s="643"/>
      <c r="BR13" s="643"/>
      <c r="BS13" s="596" t="s">
        <v>113</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1381676</v>
      </c>
      <c r="CS13" s="591"/>
      <c r="CT13" s="591"/>
      <c r="CU13" s="591"/>
      <c r="CV13" s="591"/>
      <c r="CW13" s="591"/>
      <c r="CX13" s="591"/>
      <c r="CY13" s="592"/>
      <c r="CZ13" s="643">
        <v>7.5</v>
      </c>
      <c r="DA13" s="643"/>
      <c r="DB13" s="643"/>
      <c r="DC13" s="643"/>
      <c r="DD13" s="596">
        <v>461673</v>
      </c>
      <c r="DE13" s="591"/>
      <c r="DF13" s="591"/>
      <c r="DG13" s="591"/>
      <c r="DH13" s="591"/>
      <c r="DI13" s="591"/>
      <c r="DJ13" s="591"/>
      <c r="DK13" s="591"/>
      <c r="DL13" s="591"/>
      <c r="DM13" s="591"/>
      <c r="DN13" s="591"/>
      <c r="DO13" s="591"/>
      <c r="DP13" s="592"/>
      <c r="DQ13" s="596">
        <v>887492</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96606</v>
      </c>
      <c r="BH14" s="591"/>
      <c r="BI14" s="591"/>
      <c r="BJ14" s="591"/>
      <c r="BK14" s="591"/>
      <c r="BL14" s="591"/>
      <c r="BM14" s="591"/>
      <c r="BN14" s="592"/>
      <c r="BO14" s="643">
        <v>3.5</v>
      </c>
      <c r="BP14" s="643"/>
      <c r="BQ14" s="643"/>
      <c r="BR14" s="643"/>
      <c r="BS14" s="596" t="s">
        <v>113</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1482196</v>
      </c>
      <c r="CS14" s="591"/>
      <c r="CT14" s="591"/>
      <c r="CU14" s="591"/>
      <c r="CV14" s="591"/>
      <c r="CW14" s="591"/>
      <c r="CX14" s="591"/>
      <c r="CY14" s="592"/>
      <c r="CZ14" s="643">
        <v>8</v>
      </c>
      <c r="DA14" s="643"/>
      <c r="DB14" s="643"/>
      <c r="DC14" s="643"/>
      <c r="DD14" s="596">
        <v>389045</v>
      </c>
      <c r="DE14" s="591"/>
      <c r="DF14" s="591"/>
      <c r="DG14" s="591"/>
      <c r="DH14" s="591"/>
      <c r="DI14" s="591"/>
      <c r="DJ14" s="591"/>
      <c r="DK14" s="591"/>
      <c r="DL14" s="591"/>
      <c r="DM14" s="591"/>
      <c r="DN14" s="591"/>
      <c r="DO14" s="591"/>
      <c r="DP14" s="592"/>
      <c r="DQ14" s="596">
        <v>1061817</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8613</v>
      </c>
      <c r="S15" s="591"/>
      <c r="T15" s="591"/>
      <c r="U15" s="591"/>
      <c r="V15" s="591"/>
      <c r="W15" s="591"/>
      <c r="X15" s="591"/>
      <c r="Y15" s="592"/>
      <c r="Z15" s="643">
        <v>0</v>
      </c>
      <c r="AA15" s="643"/>
      <c r="AB15" s="643"/>
      <c r="AC15" s="643"/>
      <c r="AD15" s="644">
        <v>8613</v>
      </c>
      <c r="AE15" s="644"/>
      <c r="AF15" s="644"/>
      <c r="AG15" s="644"/>
      <c r="AH15" s="644"/>
      <c r="AI15" s="644"/>
      <c r="AJ15" s="644"/>
      <c r="AK15" s="644"/>
      <c r="AL15" s="613">
        <v>0.1</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168288</v>
      </c>
      <c r="BH15" s="591"/>
      <c r="BI15" s="591"/>
      <c r="BJ15" s="591"/>
      <c r="BK15" s="591"/>
      <c r="BL15" s="591"/>
      <c r="BM15" s="591"/>
      <c r="BN15" s="592"/>
      <c r="BO15" s="643">
        <v>6.1</v>
      </c>
      <c r="BP15" s="643"/>
      <c r="BQ15" s="643"/>
      <c r="BR15" s="643"/>
      <c r="BS15" s="596" t="s">
        <v>113</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2286674</v>
      </c>
      <c r="CS15" s="591"/>
      <c r="CT15" s="591"/>
      <c r="CU15" s="591"/>
      <c r="CV15" s="591"/>
      <c r="CW15" s="591"/>
      <c r="CX15" s="591"/>
      <c r="CY15" s="592"/>
      <c r="CZ15" s="643">
        <v>12.4</v>
      </c>
      <c r="DA15" s="643"/>
      <c r="DB15" s="643"/>
      <c r="DC15" s="643"/>
      <c r="DD15" s="596">
        <v>800782</v>
      </c>
      <c r="DE15" s="591"/>
      <c r="DF15" s="591"/>
      <c r="DG15" s="591"/>
      <c r="DH15" s="591"/>
      <c r="DI15" s="591"/>
      <c r="DJ15" s="591"/>
      <c r="DK15" s="591"/>
      <c r="DL15" s="591"/>
      <c r="DM15" s="591"/>
      <c r="DN15" s="591"/>
      <c r="DO15" s="591"/>
      <c r="DP15" s="592"/>
      <c r="DQ15" s="596">
        <v>1333193</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8668635</v>
      </c>
      <c r="S16" s="591"/>
      <c r="T16" s="591"/>
      <c r="U16" s="591"/>
      <c r="V16" s="591"/>
      <c r="W16" s="591"/>
      <c r="X16" s="591"/>
      <c r="Y16" s="592"/>
      <c r="Z16" s="643">
        <v>45.9</v>
      </c>
      <c r="AA16" s="643"/>
      <c r="AB16" s="643"/>
      <c r="AC16" s="643"/>
      <c r="AD16" s="644">
        <v>7557492</v>
      </c>
      <c r="AE16" s="644"/>
      <c r="AF16" s="644"/>
      <c r="AG16" s="644"/>
      <c r="AH16" s="644"/>
      <c r="AI16" s="644"/>
      <c r="AJ16" s="644"/>
      <c r="AK16" s="644"/>
      <c r="AL16" s="613">
        <v>68.099999999999994</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62578</v>
      </c>
      <c r="CS16" s="591"/>
      <c r="CT16" s="591"/>
      <c r="CU16" s="591"/>
      <c r="CV16" s="591"/>
      <c r="CW16" s="591"/>
      <c r="CX16" s="591"/>
      <c r="CY16" s="592"/>
      <c r="CZ16" s="643">
        <v>0.3</v>
      </c>
      <c r="DA16" s="643"/>
      <c r="DB16" s="643"/>
      <c r="DC16" s="643"/>
      <c r="DD16" s="596" t="s">
        <v>113</v>
      </c>
      <c r="DE16" s="591"/>
      <c r="DF16" s="591"/>
      <c r="DG16" s="591"/>
      <c r="DH16" s="591"/>
      <c r="DI16" s="591"/>
      <c r="DJ16" s="591"/>
      <c r="DK16" s="591"/>
      <c r="DL16" s="591"/>
      <c r="DM16" s="591"/>
      <c r="DN16" s="591"/>
      <c r="DO16" s="591"/>
      <c r="DP16" s="592"/>
      <c r="DQ16" s="596">
        <v>30148</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7557492</v>
      </c>
      <c r="S17" s="591"/>
      <c r="T17" s="591"/>
      <c r="U17" s="591"/>
      <c r="V17" s="591"/>
      <c r="W17" s="591"/>
      <c r="X17" s="591"/>
      <c r="Y17" s="592"/>
      <c r="Z17" s="643">
        <v>40</v>
      </c>
      <c r="AA17" s="643"/>
      <c r="AB17" s="643"/>
      <c r="AC17" s="643"/>
      <c r="AD17" s="644">
        <v>7557492</v>
      </c>
      <c r="AE17" s="644"/>
      <c r="AF17" s="644"/>
      <c r="AG17" s="644"/>
      <c r="AH17" s="644"/>
      <c r="AI17" s="644"/>
      <c r="AJ17" s="644"/>
      <c r="AK17" s="644"/>
      <c r="AL17" s="613">
        <v>68.099999999999994</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3094392</v>
      </c>
      <c r="CS17" s="591"/>
      <c r="CT17" s="591"/>
      <c r="CU17" s="591"/>
      <c r="CV17" s="591"/>
      <c r="CW17" s="591"/>
      <c r="CX17" s="591"/>
      <c r="CY17" s="592"/>
      <c r="CZ17" s="643">
        <v>16.7</v>
      </c>
      <c r="DA17" s="643"/>
      <c r="DB17" s="643"/>
      <c r="DC17" s="643"/>
      <c r="DD17" s="596" t="s">
        <v>113</v>
      </c>
      <c r="DE17" s="591"/>
      <c r="DF17" s="591"/>
      <c r="DG17" s="591"/>
      <c r="DH17" s="591"/>
      <c r="DI17" s="591"/>
      <c r="DJ17" s="591"/>
      <c r="DK17" s="591"/>
      <c r="DL17" s="591"/>
      <c r="DM17" s="591"/>
      <c r="DN17" s="591"/>
      <c r="DO17" s="591"/>
      <c r="DP17" s="592"/>
      <c r="DQ17" s="596">
        <v>3030208</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1111143</v>
      </c>
      <c r="S18" s="591"/>
      <c r="T18" s="591"/>
      <c r="U18" s="591"/>
      <c r="V18" s="591"/>
      <c r="W18" s="591"/>
      <c r="X18" s="591"/>
      <c r="Y18" s="592"/>
      <c r="Z18" s="643">
        <v>5.9</v>
      </c>
      <c r="AA18" s="643"/>
      <c r="AB18" s="643"/>
      <c r="AC18" s="643"/>
      <c r="AD18" s="644" t="s">
        <v>113</v>
      </c>
      <c r="AE18" s="644"/>
      <c r="AF18" s="644"/>
      <c r="AG18" s="644"/>
      <c r="AH18" s="644"/>
      <c r="AI18" s="644"/>
      <c r="AJ18" s="644"/>
      <c r="AK18" s="644"/>
      <c r="AL18" s="613" t="s">
        <v>113</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t="s">
        <v>113</v>
      </c>
      <c r="BH19" s="591"/>
      <c r="BI19" s="591"/>
      <c r="BJ19" s="591"/>
      <c r="BK19" s="591"/>
      <c r="BL19" s="591"/>
      <c r="BM19" s="591"/>
      <c r="BN19" s="592"/>
      <c r="BO19" s="643" t="s">
        <v>113</v>
      </c>
      <c r="BP19" s="643"/>
      <c r="BQ19" s="643"/>
      <c r="BR19" s="643"/>
      <c r="BS19" s="596" t="s">
        <v>113</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12170158</v>
      </c>
      <c r="S20" s="591"/>
      <c r="T20" s="591"/>
      <c r="U20" s="591"/>
      <c r="V20" s="591"/>
      <c r="W20" s="591"/>
      <c r="X20" s="591"/>
      <c r="Y20" s="592"/>
      <c r="Z20" s="643">
        <v>64.400000000000006</v>
      </c>
      <c r="AA20" s="643"/>
      <c r="AB20" s="643"/>
      <c r="AC20" s="643"/>
      <c r="AD20" s="644">
        <v>11059015</v>
      </c>
      <c r="AE20" s="644"/>
      <c r="AF20" s="644"/>
      <c r="AG20" s="644"/>
      <c r="AH20" s="644"/>
      <c r="AI20" s="644"/>
      <c r="AJ20" s="644"/>
      <c r="AK20" s="644"/>
      <c r="AL20" s="613">
        <v>99.7</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t="s">
        <v>113</v>
      </c>
      <c r="BH20" s="591"/>
      <c r="BI20" s="591"/>
      <c r="BJ20" s="591"/>
      <c r="BK20" s="591"/>
      <c r="BL20" s="591"/>
      <c r="BM20" s="591"/>
      <c r="BN20" s="592"/>
      <c r="BO20" s="643" t="s">
        <v>113</v>
      </c>
      <c r="BP20" s="643"/>
      <c r="BQ20" s="643"/>
      <c r="BR20" s="643"/>
      <c r="BS20" s="596" t="s">
        <v>113</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18508134</v>
      </c>
      <c r="CS20" s="591"/>
      <c r="CT20" s="591"/>
      <c r="CU20" s="591"/>
      <c r="CV20" s="591"/>
      <c r="CW20" s="591"/>
      <c r="CX20" s="591"/>
      <c r="CY20" s="592"/>
      <c r="CZ20" s="643">
        <v>100</v>
      </c>
      <c r="DA20" s="643"/>
      <c r="DB20" s="643"/>
      <c r="DC20" s="643"/>
      <c r="DD20" s="596">
        <v>1873918</v>
      </c>
      <c r="DE20" s="591"/>
      <c r="DF20" s="591"/>
      <c r="DG20" s="591"/>
      <c r="DH20" s="591"/>
      <c r="DI20" s="591"/>
      <c r="DJ20" s="591"/>
      <c r="DK20" s="591"/>
      <c r="DL20" s="591"/>
      <c r="DM20" s="591"/>
      <c r="DN20" s="591"/>
      <c r="DO20" s="591"/>
      <c r="DP20" s="592"/>
      <c r="DQ20" s="596">
        <v>13523358</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4871</v>
      </c>
      <c r="S21" s="591"/>
      <c r="T21" s="591"/>
      <c r="U21" s="591"/>
      <c r="V21" s="591"/>
      <c r="W21" s="591"/>
      <c r="X21" s="591"/>
      <c r="Y21" s="592"/>
      <c r="Z21" s="643">
        <v>0</v>
      </c>
      <c r="AA21" s="643"/>
      <c r="AB21" s="643"/>
      <c r="AC21" s="643"/>
      <c r="AD21" s="644">
        <v>4871</v>
      </c>
      <c r="AE21" s="644"/>
      <c r="AF21" s="644"/>
      <c r="AG21" s="644"/>
      <c r="AH21" s="644"/>
      <c r="AI21" s="644"/>
      <c r="AJ21" s="644"/>
      <c r="AK21" s="644"/>
      <c r="AL21" s="613">
        <v>0</v>
      </c>
      <c r="AM21" s="645"/>
      <c r="AN21" s="645"/>
      <c r="AO21" s="646"/>
      <c r="AP21" s="681" t="s">
        <v>262</v>
      </c>
      <c r="AQ21" s="691"/>
      <c r="AR21" s="691"/>
      <c r="AS21" s="691"/>
      <c r="AT21" s="691"/>
      <c r="AU21" s="691"/>
      <c r="AV21" s="691"/>
      <c r="AW21" s="691"/>
      <c r="AX21" s="691"/>
      <c r="AY21" s="691"/>
      <c r="AZ21" s="691"/>
      <c r="BA21" s="691"/>
      <c r="BB21" s="691"/>
      <c r="BC21" s="691"/>
      <c r="BD21" s="691"/>
      <c r="BE21" s="691"/>
      <c r="BF21" s="683"/>
      <c r="BG21" s="590" t="s">
        <v>113</v>
      </c>
      <c r="BH21" s="591"/>
      <c r="BI21" s="591"/>
      <c r="BJ21" s="591"/>
      <c r="BK21" s="591"/>
      <c r="BL21" s="591"/>
      <c r="BM21" s="591"/>
      <c r="BN21" s="592"/>
      <c r="BO21" s="643" t="s">
        <v>113</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163365</v>
      </c>
      <c r="S22" s="591"/>
      <c r="T22" s="591"/>
      <c r="U22" s="591"/>
      <c r="V22" s="591"/>
      <c r="W22" s="591"/>
      <c r="X22" s="591"/>
      <c r="Y22" s="592"/>
      <c r="Z22" s="643">
        <v>0.9</v>
      </c>
      <c r="AA22" s="643"/>
      <c r="AB22" s="643"/>
      <c r="AC22" s="643"/>
      <c r="AD22" s="644" t="s">
        <v>113</v>
      </c>
      <c r="AE22" s="644"/>
      <c r="AF22" s="644"/>
      <c r="AG22" s="644"/>
      <c r="AH22" s="644"/>
      <c r="AI22" s="644"/>
      <c r="AJ22" s="644"/>
      <c r="AK22" s="644"/>
      <c r="AL22" s="613" t="s">
        <v>113</v>
      </c>
      <c r="AM22" s="645"/>
      <c r="AN22" s="645"/>
      <c r="AO22" s="646"/>
      <c r="AP22" s="681" t="s">
        <v>264</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202904</v>
      </c>
      <c r="S23" s="591"/>
      <c r="T23" s="591"/>
      <c r="U23" s="591"/>
      <c r="V23" s="591"/>
      <c r="W23" s="591"/>
      <c r="X23" s="591"/>
      <c r="Y23" s="592"/>
      <c r="Z23" s="643">
        <v>1.1000000000000001</v>
      </c>
      <c r="AA23" s="643"/>
      <c r="AB23" s="643"/>
      <c r="AC23" s="643"/>
      <c r="AD23" s="644">
        <v>7064</v>
      </c>
      <c r="AE23" s="644"/>
      <c r="AF23" s="644"/>
      <c r="AG23" s="644"/>
      <c r="AH23" s="644"/>
      <c r="AI23" s="644"/>
      <c r="AJ23" s="644"/>
      <c r="AK23" s="644"/>
      <c r="AL23" s="613">
        <v>0.1</v>
      </c>
      <c r="AM23" s="645"/>
      <c r="AN23" s="645"/>
      <c r="AO23" s="646"/>
      <c r="AP23" s="681" t="s">
        <v>267</v>
      </c>
      <c r="AQ23" s="691"/>
      <c r="AR23" s="691"/>
      <c r="AS23" s="691"/>
      <c r="AT23" s="691"/>
      <c r="AU23" s="691"/>
      <c r="AV23" s="691"/>
      <c r="AW23" s="691"/>
      <c r="AX23" s="691"/>
      <c r="AY23" s="691"/>
      <c r="AZ23" s="691"/>
      <c r="BA23" s="691"/>
      <c r="BB23" s="691"/>
      <c r="BC23" s="691"/>
      <c r="BD23" s="691"/>
      <c r="BE23" s="691"/>
      <c r="BF23" s="683"/>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87187</v>
      </c>
      <c r="S24" s="591"/>
      <c r="T24" s="591"/>
      <c r="U24" s="591"/>
      <c r="V24" s="591"/>
      <c r="W24" s="591"/>
      <c r="X24" s="591"/>
      <c r="Y24" s="592"/>
      <c r="Z24" s="643">
        <v>0.5</v>
      </c>
      <c r="AA24" s="643"/>
      <c r="AB24" s="643"/>
      <c r="AC24" s="643"/>
      <c r="AD24" s="644">
        <v>549</v>
      </c>
      <c r="AE24" s="644"/>
      <c r="AF24" s="644"/>
      <c r="AG24" s="644"/>
      <c r="AH24" s="644"/>
      <c r="AI24" s="644"/>
      <c r="AJ24" s="644"/>
      <c r="AK24" s="644"/>
      <c r="AL24" s="613">
        <v>0</v>
      </c>
      <c r="AM24" s="645"/>
      <c r="AN24" s="645"/>
      <c r="AO24" s="646"/>
      <c r="AP24" s="681" t="s">
        <v>274</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9094891</v>
      </c>
      <c r="CS24" s="641"/>
      <c r="CT24" s="641"/>
      <c r="CU24" s="641"/>
      <c r="CV24" s="641"/>
      <c r="CW24" s="641"/>
      <c r="CX24" s="641"/>
      <c r="CY24" s="688"/>
      <c r="CZ24" s="692">
        <v>49.1</v>
      </c>
      <c r="DA24" s="693"/>
      <c r="DB24" s="693"/>
      <c r="DC24" s="694"/>
      <c r="DD24" s="687">
        <v>7061224</v>
      </c>
      <c r="DE24" s="641"/>
      <c r="DF24" s="641"/>
      <c r="DG24" s="641"/>
      <c r="DH24" s="641"/>
      <c r="DI24" s="641"/>
      <c r="DJ24" s="641"/>
      <c r="DK24" s="688"/>
      <c r="DL24" s="687">
        <v>6923781</v>
      </c>
      <c r="DM24" s="641"/>
      <c r="DN24" s="641"/>
      <c r="DO24" s="641"/>
      <c r="DP24" s="641"/>
      <c r="DQ24" s="641"/>
      <c r="DR24" s="641"/>
      <c r="DS24" s="641"/>
      <c r="DT24" s="641"/>
      <c r="DU24" s="641"/>
      <c r="DV24" s="688"/>
      <c r="DW24" s="689">
        <v>59.7</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2155570</v>
      </c>
      <c r="S25" s="591"/>
      <c r="T25" s="591"/>
      <c r="U25" s="591"/>
      <c r="V25" s="591"/>
      <c r="W25" s="591"/>
      <c r="X25" s="591"/>
      <c r="Y25" s="592"/>
      <c r="Z25" s="643">
        <v>11.4</v>
      </c>
      <c r="AA25" s="643"/>
      <c r="AB25" s="643"/>
      <c r="AC25" s="643"/>
      <c r="AD25" s="644" t="s">
        <v>113</v>
      </c>
      <c r="AE25" s="644"/>
      <c r="AF25" s="644"/>
      <c r="AG25" s="644"/>
      <c r="AH25" s="644"/>
      <c r="AI25" s="644"/>
      <c r="AJ25" s="644"/>
      <c r="AK25" s="644"/>
      <c r="AL25" s="613" t="s">
        <v>113</v>
      </c>
      <c r="AM25" s="645"/>
      <c r="AN25" s="645"/>
      <c r="AO25" s="646"/>
      <c r="AP25" s="681" t="s">
        <v>277</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3476301</v>
      </c>
      <c r="CS25" s="609"/>
      <c r="CT25" s="609"/>
      <c r="CU25" s="609"/>
      <c r="CV25" s="609"/>
      <c r="CW25" s="609"/>
      <c r="CX25" s="609"/>
      <c r="CY25" s="610"/>
      <c r="CZ25" s="593">
        <v>18.8</v>
      </c>
      <c r="DA25" s="611"/>
      <c r="DB25" s="611"/>
      <c r="DC25" s="612"/>
      <c r="DD25" s="596">
        <v>3304096</v>
      </c>
      <c r="DE25" s="609"/>
      <c r="DF25" s="609"/>
      <c r="DG25" s="609"/>
      <c r="DH25" s="609"/>
      <c r="DI25" s="609"/>
      <c r="DJ25" s="609"/>
      <c r="DK25" s="610"/>
      <c r="DL25" s="596">
        <v>3184874</v>
      </c>
      <c r="DM25" s="609"/>
      <c r="DN25" s="609"/>
      <c r="DO25" s="609"/>
      <c r="DP25" s="609"/>
      <c r="DQ25" s="609"/>
      <c r="DR25" s="609"/>
      <c r="DS25" s="609"/>
      <c r="DT25" s="609"/>
      <c r="DU25" s="609"/>
      <c r="DV25" s="610"/>
      <c r="DW25" s="613">
        <v>27.5</v>
      </c>
      <c r="DX25" s="614"/>
      <c r="DY25" s="614"/>
      <c r="DZ25" s="614"/>
      <c r="EA25" s="614"/>
      <c r="EB25" s="614"/>
      <c r="EC25" s="615"/>
    </row>
    <row r="26" spans="2:133" ht="11.25" customHeight="1" x14ac:dyDescent="0.15">
      <c r="B26" s="684" t="s">
        <v>279</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280</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2328007</v>
      </c>
      <c r="CS26" s="591"/>
      <c r="CT26" s="591"/>
      <c r="CU26" s="591"/>
      <c r="CV26" s="591"/>
      <c r="CW26" s="591"/>
      <c r="CX26" s="591"/>
      <c r="CY26" s="592"/>
      <c r="CZ26" s="593">
        <v>12.6</v>
      </c>
      <c r="DA26" s="611"/>
      <c r="DB26" s="611"/>
      <c r="DC26" s="612"/>
      <c r="DD26" s="596">
        <v>2328007</v>
      </c>
      <c r="DE26" s="591"/>
      <c r="DF26" s="591"/>
      <c r="DG26" s="591"/>
      <c r="DH26" s="591"/>
      <c r="DI26" s="591"/>
      <c r="DJ26" s="591"/>
      <c r="DK26" s="592"/>
      <c r="DL26" s="596" t="s">
        <v>212</v>
      </c>
      <c r="DM26" s="591"/>
      <c r="DN26" s="591"/>
      <c r="DO26" s="591"/>
      <c r="DP26" s="591"/>
      <c r="DQ26" s="591"/>
      <c r="DR26" s="591"/>
      <c r="DS26" s="591"/>
      <c r="DT26" s="591"/>
      <c r="DU26" s="591"/>
      <c r="DV26" s="592"/>
      <c r="DW26" s="613" t="s">
        <v>212</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863141</v>
      </c>
      <c r="S27" s="591"/>
      <c r="T27" s="591"/>
      <c r="U27" s="591"/>
      <c r="V27" s="591"/>
      <c r="W27" s="591"/>
      <c r="X27" s="591"/>
      <c r="Y27" s="592"/>
      <c r="Z27" s="643">
        <v>4.5999999999999996</v>
      </c>
      <c r="AA27" s="643"/>
      <c r="AB27" s="643"/>
      <c r="AC27" s="643"/>
      <c r="AD27" s="644" t="s">
        <v>113</v>
      </c>
      <c r="AE27" s="644"/>
      <c r="AF27" s="644"/>
      <c r="AG27" s="644"/>
      <c r="AH27" s="644"/>
      <c r="AI27" s="644"/>
      <c r="AJ27" s="644"/>
      <c r="AK27" s="644"/>
      <c r="AL27" s="613" t="s">
        <v>113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2737345</v>
      </c>
      <c r="BH27" s="591"/>
      <c r="BI27" s="591"/>
      <c r="BJ27" s="591"/>
      <c r="BK27" s="591"/>
      <c r="BL27" s="591"/>
      <c r="BM27" s="591"/>
      <c r="BN27" s="592"/>
      <c r="BO27" s="643">
        <v>100</v>
      </c>
      <c r="BP27" s="643"/>
      <c r="BQ27" s="643"/>
      <c r="BR27" s="643"/>
      <c r="BS27" s="596" t="s">
        <v>113</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2524198</v>
      </c>
      <c r="CS27" s="609"/>
      <c r="CT27" s="609"/>
      <c r="CU27" s="609"/>
      <c r="CV27" s="609"/>
      <c r="CW27" s="609"/>
      <c r="CX27" s="609"/>
      <c r="CY27" s="610"/>
      <c r="CZ27" s="593">
        <v>13.6</v>
      </c>
      <c r="DA27" s="611"/>
      <c r="DB27" s="611"/>
      <c r="DC27" s="612"/>
      <c r="DD27" s="596">
        <v>726920</v>
      </c>
      <c r="DE27" s="609"/>
      <c r="DF27" s="609"/>
      <c r="DG27" s="609"/>
      <c r="DH27" s="609"/>
      <c r="DI27" s="609"/>
      <c r="DJ27" s="609"/>
      <c r="DK27" s="610"/>
      <c r="DL27" s="596">
        <v>708699</v>
      </c>
      <c r="DM27" s="609"/>
      <c r="DN27" s="609"/>
      <c r="DO27" s="609"/>
      <c r="DP27" s="609"/>
      <c r="DQ27" s="609"/>
      <c r="DR27" s="609"/>
      <c r="DS27" s="609"/>
      <c r="DT27" s="609"/>
      <c r="DU27" s="609"/>
      <c r="DV27" s="610"/>
      <c r="DW27" s="613">
        <v>6.1</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57372</v>
      </c>
      <c r="S28" s="591"/>
      <c r="T28" s="591"/>
      <c r="U28" s="591"/>
      <c r="V28" s="591"/>
      <c r="W28" s="591"/>
      <c r="X28" s="591"/>
      <c r="Y28" s="592"/>
      <c r="Z28" s="643">
        <v>0.3</v>
      </c>
      <c r="AA28" s="643"/>
      <c r="AB28" s="643"/>
      <c r="AC28" s="643"/>
      <c r="AD28" s="644">
        <v>6292</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3094392</v>
      </c>
      <c r="CS28" s="591"/>
      <c r="CT28" s="591"/>
      <c r="CU28" s="591"/>
      <c r="CV28" s="591"/>
      <c r="CW28" s="591"/>
      <c r="CX28" s="591"/>
      <c r="CY28" s="592"/>
      <c r="CZ28" s="593">
        <v>16.7</v>
      </c>
      <c r="DA28" s="611"/>
      <c r="DB28" s="611"/>
      <c r="DC28" s="612"/>
      <c r="DD28" s="596">
        <v>3030208</v>
      </c>
      <c r="DE28" s="591"/>
      <c r="DF28" s="591"/>
      <c r="DG28" s="591"/>
      <c r="DH28" s="591"/>
      <c r="DI28" s="591"/>
      <c r="DJ28" s="591"/>
      <c r="DK28" s="592"/>
      <c r="DL28" s="596">
        <v>3030208</v>
      </c>
      <c r="DM28" s="591"/>
      <c r="DN28" s="591"/>
      <c r="DO28" s="591"/>
      <c r="DP28" s="591"/>
      <c r="DQ28" s="591"/>
      <c r="DR28" s="591"/>
      <c r="DS28" s="591"/>
      <c r="DT28" s="591"/>
      <c r="DU28" s="591"/>
      <c r="DV28" s="592"/>
      <c r="DW28" s="613">
        <v>26.1</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46684</v>
      </c>
      <c r="S29" s="591"/>
      <c r="T29" s="591"/>
      <c r="U29" s="591"/>
      <c r="V29" s="591"/>
      <c r="W29" s="591"/>
      <c r="X29" s="591"/>
      <c r="Y29" s="592"/>
      <c r="Z29" s="643">
        <v>0.2</v>
      </c>
      <c r="AA29" s="643"/>
      <c r="AB29" s="643"/>
      <c r="AC29" s="643"/>
      <c r="AD29" s="644" t="s">
        <v>113</v>
      </c>
      <c r="AE29" s="644"/>
      <c r="AF29" s="644"/>
      <c r="AG29" s="644"/>
      <c r="AH29" s="644"/>
      <c r="AI29" s="644"/>
      <c r="AJ29" s="644"/>
      <c r="AK29" s="644"/>
      <c r="AL29" s="613" t="s">
        <v>113</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59</v>
      </c>
      <c r="CG29" s="624"/>
      <c r="CH29" s="624"/>
      <c r="CI29" s="624"/>
      <c r="CJ29" s="624"/>
      <c r="CK29" s="624"/>
      <c r="CL29" s="624"/>
      <c r="CM29" s="624"/>
      <c r="CN29" s="624"/>
      <c r="CO29" s="624"/>
      <c r="CP29" s="624"/>
      <c r="CQ29" s="625"/>
      <c r="CR29" s="590">
        <v>3094282</v>
      </c>
      <c r="CS29" s="609"/>
      <c r="CT29" s="609"/>
      <c r="CU29" s="609"/>
      <c r="CV29" s="609"/>
      <c r="CW29" s="609"/>
      <c r="CX29" s="609"/>
      <c r="CY29" s="610"/>
      <c r="CZ29" s="593">
        <v>16.7</v>
      </c>
      <c r="DA29" s="611"/>
      <c r="DB29" s="611"/>
      <c r="DC29" s="612"/>
      <c r="DD29" s="596">
        <v>3030098</v>
      </c>
      <c r="DE29" s="609"/>
      <c r="DF29" s="609"/>
      <c r="DG29" s="609"/>
      <c r="DH29" s="609"/>
      <c r="DI29" s="609"/>
      <c r="DJ29" s="609"/>
      <c r="DK29" s="610"/>
      <c r="DL29" s="596">
        <v>3030098</v>
      </c>
      <c r="DM29" s="609"/>
      <c r="DN29" s="609"/>
      <c r="DO29" s="609"/>
      <c r="DP29" s="609"/>
      <c r="DQ29" s="609"/>
      <c r="DR29" s="609"/>
      <c r="DS29" s="609"/>
      <c r="DT29" s="609"/>
      <c r="DU29" s="609"/>
      <c r="DV29" s="610"/>
      <c r="DW29" s="613">
        <v>26.1</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453083</v>
      </c>
      <c r="S30" s="591"/>
      <c r="T30" s="591"/>
      <c r="U30" s="591"/>
      <c r="V30" s="591"/>
      <c r="W30" s="591"/>
      <c r="X30" s="591"/>
      <c r="Y30" s="592"/>
      <c r="Z30" s="643">
        <v>2.4</v>
      </c>
      <c r="AA30" s="643"/>
      <c r="AB30" s="643"/>
      <c r="AC30" s="643"/>
      <c r="AD30" s="644" t="s">
        <v>113</v>
      </c>
      <c r="AE30" s="644"/>
      <c r="AF30" s="644"/>
      <c r="AG30" s="644"/>
      <c r="AH30" s="644"/>
      <c r="AI30" s="644"/>
      <c r="AJ30" s="644"/>
      <c r="AK30" s="644"/>
      <c r="AL30" s="613" t="s">
        <v>113</v>
      </c>
      <c r="AM30" s="645"/>
      <c r="AN30" s="645"/>
      <c r="AO30" s="646"/>
      <c r="AP30" s="668" t="s">
        <v>292</v>
      </c>
      <c r="AQ30" s="669"/>
      <c r="AR30" s="669"/>
      <c r="AS30" s="669"/>
      <c r="AT30" s="674" t="s">
        <v>293</v>
      </c>
      <c r="AU30" s="184"/>
      <c r="AV30" s="184"/>
      <c r="AW30" s="184"/>
      <c r="AX30" s="677" t="s">
        <v>172</v>
      </c>
      <c r="AY30" s="678"/>
      <c r="AZ30" s="678"/>
      <c r="BA30" s="678"/>
      <c r="BB30" s="678"/>
      <c r="BC30" s="678"/>
      <c r="BD30" s="678"/>
      <c r="BE30" s="678"/>
      <c r="BF30" s="679"/>
      <c r="BG30" s="656">
        <v>99.2</v>
      </c>
      <c r="BH30" s="657"/>
      <c r="BI30" s="657"/>
      <c r="BJ30" s="657"/>
      <c r="BK30" s="657"/>
      <c r="BL30" s="657"/>
      <c r="BM30" s="658">
        <v>95.1</v>
      </c>
      <c r="BN30" s="657"/>
      <c r="BO30" s="657"/>
      <c r="BP30" s="657"/>
      <c r="BQ30" s="659"/>
      <c r="BR30" s="656">
        <v>99.1</v>
      </c>
      <c r="BS30" s="657"/>
      <c r="BT30" s="657"/>
      <c r="BU30" s="657"/>
      <c r="BV30" s="657"/>
      <c r="BW30" s="657"/>
      <c r="BX30" s="658">
        <v>94.1</v>
      </c>
      <c r="BY30" s="657"/>
      <c r="BZ30" s="657"/>
      <c r="CA30" s="657"/>
      <c r="CB30" s="659"/>
      <c r="CD30" s="662"/>
      <c r="CE30" s="663"/>
      <c r="CF30" s="627" t="s">
        <v>294</v>
      </c>
      <c r="CG30" s="624"/>
      <c r="CH30" s="624"/>
      <c r="CI30" s="624"/>
      <c r="CJ30" s="624"/>
      <c r="CK30" s="624"/>
      <c r="CL30" s="624"/>
      <c r="CM30" s="624"/>
      <c r="CN30" s="624"/>
      <c r="CO30" s="624"/>
      <c r="CP30" s="624"/>
      <c r="CQ30" s="625"/>
      <c r="CR30" s="590">
        <v>2813861</v>
      </c>
      <c r="CS30" s="591"/>
      <c r="CT30" s="591"/>
      <c r="CU30" s="591"/>
      <c r="CV30" s="591"/>
      <c r="CW30" s="591"/>
      <c r="CX30" s="591"/>
      <c r="CY30" s="592"/>
      <c r="CZ30" s="593">
        <v>15.2</v>
      </c>
      <c r="DA30" s="611"/>
      <c r="DB30" s="611"/>
      <c r="DC30" s="612"/>
      <c r="DD30" s="596">
        <v>2754294</v>
      </c>
      <c r="DE30" s="591"/>
      <c r="DF30" s="591"/>
      <c r="DG30" s="591"/>
      <c r="DH30" s="591"/>
      <c r="DI30" s="591"/>
      <c r="DJ30" s="591"/>
      <c r="DK30" s="592"/>
      <c r="DL30" s="596">
        <v>2754294</v>
      </c>
      <c r="DM30" s="591"/>
      <c r="DN30" s="591"/>
      <c r="DO30" s="591"/>
      <c r="DP30" s="591"/>
      <c r="DQ30" s="591"/>
      <c r="DR30" s="591"/>
      <c r="DS30" s="591"/>
      <c r="DT30" s="591"/>
      <c r="DU30" s="591"/>
      <c r="DV30" s="592"/>
      <c r="DW30" s="613">
        <v>23.8</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695095</v>
      </c>
      <c r="S31" s="591"/>
      <c r="T31" s="591"/>
      <c r="U31" s="591"/>
      <c r="V31" s="591"/>
      <c r="W31" s="591"/>
      <c r="X31" s="591"/>
      <c r="Y31" s="592"/>
      <c r="Z31" s="643">
        <v>3.7</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99.3</v>
      </c>
      <c r="BH31" s="609"/>
      <c r="BI31" s="609"/>
      <c r="BJ31" s="609"/>
      <c r="BK31" s="609"/>
      <c r="BL31" s="609"/>
      <c r="BM31" s="645">
        <v>96.4</v>
      </c>
      <c r="BN31" s="655"/>
      <c r="BO31" s="655"/>
      <c r="BP31" s="655"/>
      <c r="BQ31" s="619"/>
      <c r="BR31" s="654">
        <v>99.2</v>
      </c>
      <c r="BS31" s="609"/>
      <c r="BT31" s="609"/>
      <c r="BU31" s="609"/>
      <c r="BV31" s="609"/>
      <c r="BW31" s="609"/>
      <c r="BX31" s="645">
        <v>95.8</v>
      </c>
      <c r="BY31" s="655"/>
      <c r="BZ31" s="655"/>
      <c r="CA31" s="655"/>
      <c r="CB31" s="619"/>
      <c r="CD31" s="662"/>
      <c r="CE31" s="663"/>
      <c r="CF31" s="627" t="s">
        <v>298</v>
      </c>
      <c r="CG31" s="624"/>
      <c r="CH31" s="624"/>
      <c r="CI31" s="624"/>
      <c r="CJ31" s="624"/>
      <c r="CK31" s="624"/>
      <c r="CL31" s="624"/>
      <c r="CM31" s="624"/>
      <c r="CN31" s="624"/>
      <c r="CO31" s="624"/>
      <c r="CP31" s="624"/>
      <c r="CQ31" s="625"/>
      <c r="CR31" s="590">
        <v>280421</v>
      </c>
      <c r="CS31" s="609"/>
      <c r="CT31" s="609"/>
      <c r="CU31" s="609"/>
      <c r="CV31" s="609"/>
      <c r="CW31" s="609"/>
      <c r="CX31" s="609"/>
      <c r="CY31" s="610"/>
      <c r="CZ31" s="593">
        <v>1.5</v>
      </c>
      <c r="DA31" s="611"/>
      <c r="DB31" s="611"/>
      <c r="DC31" s="612"/>
      <c r="DD31" s="596">
        <v>275804</v>
      </c>
      <c r="DE31" s="609"/>
      <c r="DF31" s="609"/>
      <c r="DG31" s="609"/>
      <c r="DH31" s="609"/>
      <c r="DI31" s="609"/>
      <c r="DJ31" s="609"/>
      <c r="DK31" s="610"/>
      <c r="DL31" s="596">
        <v>275804</v>
      </c>
      <c r="DM31" s="609"/>
      <c r="DN31" s="609"/>
      <c r="DO31" s="609"/>
      <c r="DP31" s="609"/>
      <c r="DQ31" s="609"/>
      <c r="DR31" s="609"/>
      <c r="DS31" s="609"/>
      <c r="DT31" s="609"/>
      <c r="DU31" s="609"/>
      <c r="DV31" s="610"/>
      <c r="DW31" s="613">
        <v>2.4</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208231</v>
      </c>
      <c r="S32" s="591"/>
      <c r="T32" s="591"/>
      <c r="U32" s="591"/>
      <c r="V32" s="591"/>
      <c r="W32" s="591"/>
      <c r="X32" s="591"/>
      <c r="Y32" s="592"/>
      <c r="Z32" s="643">
        <v>1.1000000000000001</v>
      </c>
      <c r="AA32" s="643"/>
      <c r="AB32" s="643"/>
      <c r="AC32" s="643"/>
      <c r="AD32" s="644">
        <v>15732</v>
      </c>
      <c r="AE32" s="644"/>
      <c r="AF32" s="644"/>
      <c r="AG32" s="644"/>
      <c r="AH32" s="644"/>
      <c r="AI32" s="644"/>
      <c r="AJ32" s="644"/>
      <c r="AK32" s="644"/>
      <c r="AL32" s="613">
        <v>0.1</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99.1</v>
      </c>
      <c r="BH32" s="575"/>
      <c r="BI32" s="575"/>
      <c r="BJ32" s="575"/>
      <c r="BK32" s="575"/>
      <c r="BL32" s="575"/>
      <c r="BM32" s="638">
        <v>93.2</v>
      </c>
      <c r="BN32" s="575"/>
      <c r="BO32" s="575"/>
      <c r="BP32" s="575"/>
      <c r="BQ32" s="632"/>
      <c r="BR32" s="653">
        <v>98.9</v>
      </c>
      <c r="BS32" s="575"/>
      <c r="BT32" s="575"/>
      <c r="BU32" s="575"/>
      <c r="BV32" s="575"/>
      <c r="BW32" s="575"/>
      <c r="BX32" s="638">
        <v>91.7</v>
      </c>
      <c r="BY32" s="575"/>
      <c r="BZ32" s="575"/>
      <c r="CA32" s="575"/>
      <c r="CB32" s="632"/>
      <c r="CD32" s="664"/>
      <c r="CE32" s="665"/>
      <c r="CF32" s="627" t="s">
        <v>301</v>
      </c>
      <c r="CG32" s="624"/>
      <c r="CH32" s="624"/>
      <c r="CI32" s="624"/>
      <c r="CJ32" s="624"/>
      <c r="CK32" s="624"/>
      <c r="CL32" s="624"/>
      <c r="CM32" s="624"/>
      <c r="CN32" s="624"/>
      <c r="CO32" s="624"/>
      <c r="CP32" s="624"/>
      <c r="CQ32" s="625"/>
      <c r="CR32" s="590">
        <v>110</v>
      </c>
      <c r="CS32" s="591"/>
      <c r="CT32" s="591"/>
      <c r="CU32" s="591"/>
      <c r="CV32" s="591"/>
      <c r="CW32" s="591"/>
      <c r="CX32" s="591"/>
      <c r="CY32" s="592"/>
      <c r="CZ32" s="593">
        <v>0</v>
      </c>
      <c r="DA32" s="611"/>
      <c r="DB32" s="611"/>
      <c r="DC32" s="612"/>
      <c r="DD32" s="596">
        <v>110</v>
      </c>
      <c r="DE32" s="591"/>
      <c r="DF32" s="591"/>
      <c r="DG32" s="591"/>
      <c r="DH32" s="591"/>
      <c r="DI32" s="591"/>
      <c r="DJ32" s="591"/>
      <c r="DK32" s="592"/>
      <c r="DL32" s="596">
        <v>110</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1797100</v>
      </c>
      <c r="S33" s="591"/>
      <c r="T33" s="591"/>
      <c r="U33" s="591"/>
      <c r="V33" s="591"/>
      <c r="W33" s="591"/>
      <c r="X33" s="591"/>
      <c r="Y33" s="592"/>
      <c r="Z33" s="643">
        <v>9.5</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7476747</v>
      </c>
      <c r="CS33" s="609"/>
      <c r="CT33" s="609"/>
      <c r="CU33" s="609"/>
      <c r="CV33" s="609"/>
      <c r="CW33" s="609"/>
      <c r="CX33" s="609"/>
      <c r="CY33" s="610"/>
      <c r="CZ33" s="593">
        <v>40.4</v>
      </c>
      <c r="DA33" s="611"/>
      <c r="DB33" s="611"/>
      <c r="DC33" s="612"/>
      <c r="DD33" s="596">
        <v>6234687</v>
      </c>
      <c r="DE33" s="609"/>
      <c r="DF33" s="609"/>
      <c r="DG33" s="609"/>
      <c r="DH33" s="609"/>
      <c r="DI33" s="609"/>
      <c r="DJ33" s="609"/>
      <c r="DK33" s="610"/>
      <c r="DL33" s="596">
        <v>4392082</v>
      </c>
      <c r="DM33" s="609"/>
      <c r="DN33" s="609"/>
      <c r="DO33" s="609"/>
      <c r="DP33" s="609"/>
      <c r="DQ33" s="609"/>
      <c r="DR33" s="609"/>
      <c r="DS33" s="609"/>
      <c r="DT33" s="609"/>
      <c r="DU33" s="609"/>
      <c r="DV33" s="610"/>
      <c r="DW33" s="613">
        <v>37.9</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2326685</v>
      </c>
      <c r="CS34" s="591"/>
      <c r="CT34" s="591"/>
      <c r="CU34" s="591"/>
      <c r="CV34" s="591"/>
      <c r="CW34" s="591"/>
      <c r="CX34" s="591"/>
      <c r="CY34" s="592"/>
      <c r="CZ34" s="593">
        <v>12.6</v>
      </c>
      <c r="DA34" s="611"/>
      <c r="DB34" s="611"/>
      <c r="DC34" s="612"/>
      <c r="DD34" s="596">
        <v>1686440</v>
      </c>
      <c r="DE34" s="591"/>
      <c r="DF34" s="591"/>
      <c r="DG34" s="591"/>
      <c r="DH34" s="591"/>
      <c r="DI34" s="591"/>
      <c r="DJ34" s="591"/>
      <c r="DK34" s="592"/>
      <c r="DL34" s="596">
        <v>1022697</v>
      </c>
      <c r="DM34" s="591"/>
      <c r="DN34" s="591"/>
      <c r="DO34" s="591"/>
      <c r="DP34" s="591"/>
      <c r="DQ34" s="591"/>
      <c r="DR34" s="591"/>
      <c r="DS34" s="591"/>
      <c r="DT34" s="591"/>
      <c r="DU34" s="591"/>
      <c r="DV34" s="592"/>
      <c r="DW34" s="613">
        <v>8.8000000000000007</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501400</v>
      </c>
      <c r="S35" s="591"/>
      <c r="T35" s="591"/>
      <c r="U35" s="591"/>
      <c r="V35" s="591"/>
      <c r="W35" s="591"/>
      <c r="X35" s="591"/>
      <c r="Y35" s="592"/>
      <c r="Z35" s="643">
        <v>2.7</v>
      </c>
      <c r="AA35" s="643"/>
      <c r="AB35" s="643"/>
      <c r="AC35" s="643"/>
      <c r="AD35" s="644" t="s">
        <v>113</v>
      </c>
      <c r="AE35" s="644"/>
      <c r="AF35" s="644"/>
      <c r="AG35" s="644"/>
      <c r="AH35" s="644"/>
      <c r="AI35" s="644"/>
      <c r="AJ35" s="644"/>
      <c r="AK35" s="644"/>
      <c r="AL35" s="613" t="s">
        <v>113</v>
      </c>
      <c r="AM35" s="645"/>
      <c r="AN35" s="645"/>
      <c r="AO35" s="646"/>
      <c r="AP35" s="188"/>
      <c r="AQ35" s="647" t="s">
        <v>309</v>
      </c>
      <c r="AR35" s="648"/>
      <c r="AS35" s="648"/>
      <c r="AT35" s="648"/>
      <c r="AU35" s="648"/>
      <c r="AV35" s="648"/>
      <c r="AW35" s="648"/>
      <c r="AX35" s="648"/>
      <c r="AY35" s="649"/>
      <c r="AZ35" s="640">
        <v>2810387</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287829</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70075</v>
      </c>
      <c r="CS35" s="609"/>
      <c r="CT35" s="609"/>
      <c r="CU35" s="609"/>
      <c r="CV35" s="609"/>
      <c r="CW35" s="609"/>
      <c r="CX35" s="609"/>
      <c r="CY35" s="610"/>
      <c r="CZ35" s="593">
        <v>0.4</v>
      </c>
      <c r="DA35" s="611"/>
      <c r="DB35" s="611"/>
      <c r="DC35" s="612"/>
      <c r="DD35" s="596">
        <v>44673</v>
      </c>
      <c r="DE35" s="609"/>
      <c r="DF35" s="609"/>
      <c r="DG35" s="609"/>
      <c r="DH35" s="609"/>
      <c r="DI35" s="609"/>
      <c r="DJ35" s="609"/>
      <c r="DK35" s="610"/>
      <c r="DL35" s="596">
        <v>44673</v>
      </c>
      <c r="DM35" s="609"/>
      <c r="DN35" s="609"/>
      <c r="DO35" s="609"/>
      <c r="DP35" s="609"/>
      <c r="DQ35" s="609"/>
      <c r="DR35" s="609"/>
      <c r="DS35" s="609"/>
      <c r="DT35" s="609"/>
      <c r="DU35" s="609"/>
      <c r="DV35" s="610"/>
      <c r="DW35" s="613">
        <v>0.4</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18904761</v>
      </c>
      <c r="S36" s="631"/>
      <c r="T36" s="631"/>
      <c r="U36" s="631"/>
      <c r="V36" s="631"/>
      <c r="W36" s="631"/>
      <c r="X36" s="631"/>
      <c r="Y36" s="634"/>
      <c r="Z36" s="635">
        <v>100</v>
      </c>
      <c r="AA36" s="635"/>
      <c r="AB36" s="635"/>
      <c r="AC36" s="635"/>
      <c r="AD36" s="636">
        <v>11093523</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493621</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222446</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2327527</v>
      </c>
      <c r="CS36" s="591"/>
      <c r="CT36" s="591"/>
      <c r="CU36" s="591"/>
      <c r="CV36" s="591"/>
      <c r="CW36" s="591"/>
      <c r="CX36" s="591"/>
      <c r="CY36" s="592"/>
      <c r="CZ36" s="593">
        <v>12.6</v>
      </c>
      <c r="DA36" s="611"/>
      <c r="DB36" s="611"/>
      <c r="DC36" s="612"/>
      <c r="DD36" s="596">
        <v>2147266</v>
      </c>
      <c r="DE36" s="591"/>
      <c r="DF36" s="591"/>
      <c r="DG36" s="591"/>
      <c r="DH36" s="591"/>
      <c r="DI36" s="591"/>
      <c r="DJ36" s="591"/>
      <c r="DK36" s="592"/>
      <c r="DL36" s="596">
        <v>1807787</v>
      </c>
      <c r="DM36" s="591"/>
      <c r="DN36" s="591"/>
      <c r="DO36" s="591"/>
      <c r="DP36" s="591"/>
      <c r="DQ36" s="591"/>
      <c r="DR36" s="591"/>
      <c r="DS36" s="591"/>
      <c r="DT36" s="591"/>
      <c r="DU36" s="591"/>
      <c r="DV36" s="592"/>
      <c r="DW36" s="613">
        <v>15.6</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376000</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5234</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1115082</v>
      </c>
      <c r="CS37" s="609"/>
      <c r="CT37" s="609"/>
      <c r="CU37" s="609"/>
      <c r="CV37" s="609"/>
      <c r="CW37" s="609"/>
      <c r="CX37" s="609"/>
      <c r="CY37" s="610"/>
      <c r="CZ37" s="593">
        <v>6</v>
      </c>
      <c r="DA37" s="611"/>
      <c r="DB37" s="611"/>
      <c r="DC37" s="612"/>
      <c r="DD37" s="596">
        <v>1100282</v>
      </c>
      <c r="DE37" s="609"/>
      <c r="DF37" s="609"/>
      <c r="DG37" s="609"/>
      <c r="DH37" s="609"/>
      <c r="DI37" s="609"/>
      <c r="DJ37" s="609"/>
      <c r="DK37" s="610"/>
      <c r="DL37" s="596">
        <v>1075156</v>
      </c>
      <c r="DM37" s="609"/>
      <c r="DN37" s="609"/>
      <c r="DO37" s="609"/>
      <c r="DP37" s="609"/>
      <c r="DQ37" s="609"/>
      <c r="DR37" s="609"/>
      <c r="DS37" s="609"/>
      <c r="DT37" s="609"/>
      <c r="DU37" s="609"/>
      <c r="DV37" s="610"/>
      <c r="DW37" s="613">
        <v>9.3000000000000007</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v>286859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9067</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2099807</v>
      </c>
      <c r="CS38" s="591"/>
      <c r="CT38" s="591"/>
      <c r="CU38" s="591"/>
      <c r="CV38" s="591"/>
      <c r="CW38" s="591"/>
      <c r="CX38" s="591"/>
      <c r="CY38" s="592"/>
      <c r="CZ38" s="593">
        <v>11.3</v>
      </c>
      <c r="DA38" s="611"/>
      <c r="DB38" s="611"/>
      <c r="DC38" s="612"/>
      <c r="DD38" s="596">
        <v>1819283</v>
      </c>
      <c r="DE38" s="591"/>
      <c r="DF38" s="591"/>
      <c r="DG38" s="591"/>
      <c r="DH38" s="591"/>
      <c r="DI38" s="591"/>
      <c r="DJ38" s="591"/>
      <c r="DK38" s="592"/>
      <c r="DL38" s="596">
        <v>1516925</v>
      </c>
      <c r="DM38" s="591"/>
      <c r="DN38" s="591"/>
      <c r="DO38" s="591"/>
      <c r="DP38" s="591"/>
      <c r="DQ38" s="591"/>
      <c r="DR38" s="591"/>
      <c r="DS38" s="591"/>
      <c r="DT38" s="591"/>
      <c r="DU38" s="591"/>
      <c r="DV38" s="592"/>
      <c r="DW38" s="613">
        <v>13.1</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v>183701</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100</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631117</v>
      </c>
      <c r="CS39" s="609"/>
      <c r="CT39" s="609"/>
      <c r="CU39" s="609"/>
      <c r="CV39" s="609"/>
      <c r="CW39" s="609"/>
      <c r="CX39" s="609"/>
      <c r="CY39" s="610"/>
      <c r="CZ39" s="593">
        <v>3.4</v>
      </c>
      <c r="DA39" s="611"/>
      <c r="DB39" s="611"/>
      <c r="DC39" s="612"/>
      <c r="DD39" s="596">
        <v>536089</v>
      </c>
      <c r="DE39" s="609"/>
      <c r="DF39" s="609"/>
      <c r="DG39" s="609"/>
      <c r="DH39" s="609"/>
      <c r="DI39" s="609"/>
      <c r="DJ39" s="609"/>
      <c r="DK39" s="610"/>
      <c r="DL39" s="596" t="s">
        <v>326</v>
      </c>
      <c r="DM39" s="609"/>
      <c r="DN39" s="609"/>
      <c r="DO39" s="609"/>
      <c r="DP39" s="609"/>
      <c r="DQ39" s="609"/>
      <c r="DR39" s="609"/>
      <c r="DS39" s="609"/>
      <c r="DT39" s="609"/>
      <c r="DU39" s="609"/>
      <c r="DV39" s="610"/>
      <c r="DW39" s="613" t="s">
        <v>326</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368989</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110</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21536</v>
      </c>
      <c r="CS40" s="591"/>
      <c r="CT40" s="591"/>
      <c r="CU40" s="591"/>
      <c r="CV40" s="591"/>
      <c r="CW40" s="591"/>
      <c r="CX40" s="591"/>
      <c r="CY40" s="592"/>
      <c r="CZ40" s="593">
        <v>0.1</v>
      </c>
      <c r="DA40" s="611"/>
      <c r="DB40" s="611"/>
      <c r="DC40" s="612"/>
      <c r="DD40" s="596">
        <v>936</v>
      </c>
      <c r="DE40" s="591"/>
      <c r="DF40" s="591"/>
      <c r="DG40" s="591"/>
      <c r="DH40" s="591"/>
      <c r="DI40" s="591"/>
      <c r="DJ40" s="591"/>
      <c r="DK40" s="592"/>
      <c r="DL40" s="596" t="s">
        <v>326</v>
      </c>
      <c r="DM40" s="591"/>
      <c r="DN40" s="591"/>
      <c r="DO40" s="591"/>
      <c r="DP40" s="591"/>
      <c r="DQ40" s="591"/>
      <c r="DR40" s="591"/>
      <c r="DS40" s="591"/>
      <c r="DT40" s="591"/>
      <c r="DU40" s="591"/>
      <c r="DV40" s="592"/>
      <c r="DW40" s="613" t="s">
        <v>326</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1101217</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307</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1936496</v>
      </c>
      <c r="CS42" s="591"/>
      <c r="CT42" s="591"/>
      <c r="CU42" s="591"/>
      <c r="CV42" s="591"/>
      <c r="CW42" s="591"/>
      <c r="CX42" s="591"/>
      <c r="CY42" s="592"/>
      <c r="CZ42" s="593">
        <v>10.5</v>
      </c>
      <c r="DA42" s="594"/>
      <c r="DB42" s="594"/>
      <c r="DC42" s="595"/>
      <c r="DD42" s="596">
        <v>227447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68037</v>
      </c>
      <c r="CS43" s="609"/>
      <c r="CT43" s="609"/>
      <c r="CU43" s="609"/>
      <c r="CV43" s="609"/>
      <c r="CW43" s="609"/>
      <c r="CX43" s="609"/>
      <c r="CY43" s="610"/>
      <c r="CZ43" s="593">
        <v>0.4</v>
      </c>
      <c r="DA43" s="611"/>
      <c r="DB43" s="611"/>
      <c r="DC43" s="612"/>
      <c r="DD43" s="596">
        <v>61293</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1873918</v>
      </c>
      <c r="CS44" s="591"/>
      <c r="CT44" s="591"/>
      <c r="CU44" s="591"/>
      <c r="CV44" s="591"/>
      <c r="CW44" s="591"/>
      <c r="CX44" s="591"/>
      <c r="CY44" s="592"/>
      <c r="CZ44" s="593">
        <v>10.1</v>
      </c>
      <c r="DA44" s="594"/>
      <c r="DB44" s="594"/>
      <c r="DC44" s="595"/>
      <c r="DD44" s="596">
        <v>197299</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760013</v>
      </c>
      <c r="CS45" s="609"/>
      <c r="CT45" s="609"/>
      <c r="CU45" s="609"/>
      <c r="CV45" s="609"/>
      <c r="CW45" s="609"/>
      <c r="CX45" s="609"/>
      <c r="CY45" s="610"/>
      <c r="CZ45" s="593">
        <v>4.0999999999999996</v>
      </c>
      <c r="DA45" s="611"/>
      <c r="DB45" s="611"/>
      <c r="DC45" s="612"/>
      <c r="DD45" s="596">
        <v>25784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1102154</v>
      </c>
      <c r="CS46" s="591"/>
      <c r="CT46" s="591"/>
      <c r="CU46" s="591"/>
      <c r="CV46" s="591"/>
      <c r="CW46" s="591"/>
      <c r="CX46" s="591"/>
      <c r="CY46" s="592"/>
      <c r="CZ46" s="593">
        <v>6</v>
      </c>
      <c r="DA46" s="594"/>
      <c r="DB46" s="594"/>
      <c r="DC46" s="595"/>
      <c r="DD46" s="596">
        <v>171364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62578</v>
      </c>
      <c r="CS47" s="609"/>
      <c r="CT47" s="609"/>
      <c r="CU47" s="609"/>
      <c r="CV47" s="609"/>
      <c r="CW47" s="609"/>
      <c r="CX47" s="609"/>
      <c r="CY47" s="610"/>
      <c r="CZ47" s="593">
        <v>0.3</v>
      </c>
      <c r="DA47" s="611"/>
      <c r="DB47" s="611"/>
      <c r="DC47" s="612"/>
      <c r="DD47" s="596">
        <v>30148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18508134</v>
      </c>
      <c r="CS49" s="575"/>
      <c r="CT49" s="575"/>
      <c r="CU49" s="575"/>
      <c r="CV49" s="575"/>
      <c r="CW49" s="575"/>
      <c r="CX49" s="575"/>
      <c r="CY49" s="576"/>
      <c r="CZ49" s="577">
        <v>100</v>
      </c>
      <c r="DA49" s="578"/>
      <c r="DB49" s="578"/>
      <c r="DC49" s="579"/>
      <c r="DD49" s="580">
        <v>13523358</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367</v>
      </c>
      <c r="C7" s="1050"/>
      <c r="D7" s="1050"/>
      <c r="E7" s="1050"/>
      <c r="F7" s="1050"/>
      <c r="G7" s="1050"/>
      <c r="H7" s="1050"/>
      <c r="I7" s="1050"/>
      <c r="J7" s="1050"/>
      <c r="K7" s="1050"/>
      <c r="L7" s="1050"/>
      <c r="M7" s="1050"/>
      <c r="N7" s="1050"/>
      <c r="O7" s="1050"/>
      <c r="P7" s="1051"/>
      <c r="Q7" s="1103">
        <v>19232</v>
      </c>
      <c r="R7" s="1104"/>
      <c r="S7" s="1104"/>
      <c r="T7" s="1104"/>
      <c r="U7" s="1104"/>
      <c r="V7" s="1104">
        <v>18526</v>
      </c>
      <c r="W7" s="1104"/>
      <c r="X7" s="1104"/>
      <c r="Y7" s="1104"/>
      <c r="Z7" s="1104"/>
      <c r="AA7" s="1104">
        <v>705</v>
      </c>
      <c r="AB7" s="1104"/>
      <c r="AC7" s="1104"/>
      <c r="AD7" s="1104"/>
      <c r="AE7" s="1105"/>
      <c r="AF7" s="1106">
        <v>677</v>
      </c>
      <c r="AG7" s="1107"/>
      <c r="AH7" s="1107"/>
      <c r="AI7" s="1107"/>
      <c r="AJ7" s="1108"/>
      <c r="AK7" s="1090">
        <v>432</v>
      </c>
      <c r="AL7" s="1091"/>
      <c r="AM7" s="1091"/>
      <c r="AN7" s="1091"/>
      <c r="AO7" s="1091"/>
      <c r="AP7" s="1091">
        <v>25599</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562</v>
      </c>
      <c r="BS7" s="1094" t="s">
        <v>563</v>
      </c>
      <c r="BT7" s="1095"/>
      <c r="BU7" s="1095"/>
      <c r="BV7" s="1095"/>
      <c r="BW7" s="1095"/>
      <c r="BX7" s="1095"/>
      <c r="BY7" s="1095"/>
      <c r="BZ7" s="1095"/>
      <c r="CA7" s="1095"/>
      <c r="CB7" s="1095"/>
      <c r="CC7" s="1095"/>
      <c r="CD7" s="1095"/>
      <c r="CE7" s="1095"/>
      <c r="CF7" s="1095"/>
      <c r="CG7" s="1096"/>
      <c r="CH7" s="1087">
        <v>0</v>
      </c>
      <c r="CI7" s="1088"/>
      <c r="CJ7" s="1088"/>
      <c r="CK7" s="1088"/>
      <c r="CL7" s="1089"/>
      <c r="CM7" s="1087">
        <v>94</v>
      </c>
      <c r="CN7" s="1088"/>
      <c r="CO7" s="1088"/>
      <c r="CP7" s="1088"/>
      <c r="CQ7" s="1089"/>
      <c r="CR7" s="1087">
        <v>5</v>
      </c>
      <c r="CS7" s="1088"/>
      <c r="CT7" s="1088"/>
      <c r="CU7" s="1088"/>
      <c r="CV7" s="1089"/>
      <c r="CW7" s="1087">
        <v>0</v>
      </c>
      <c r="CX7" s="1088"/>
      <c r="CY7" s="1088"/>
      <c r="CZ7" s="1088"/>
      <c r="DA7" s="1089"/>
      <c r="DB7" s="1087">
        <v>0</v>
      </c>
      <c r="DC7" s="1088"/>
      <c r="DD7" s="1088"/>
      <c r="DE7" s="1088"/>
      <c r="DF7" s="1089"/>
      <c r="DG7" s="1087">
        <v>0</v>
      </c>
      <c r="DH7" s="1088"/>
      <c r="DI7" s="1088"/>
      <c r="DJ7" s="1088"/>
      <c r="DK7" s="1089"/>
      <c r="DL7" s="1087">
        <v>0</v>
      </c>
      <c r="DM7" s="1088"/>
      <c r="DN7" s="1088"/>
      <c r="DO7" s="1088"/>
      <c r="DP7" s="1089"/>
      <c r="DQ7" s="1087">
        <v>0</v>
      </c>
      <c r="DR7" s="1088"/>
      <c r="DS7" s="1088"/>
      <c r="DT7" s="1088"/>
      <c r="DU7" s="1089"/>
      <c r="DV7" s="1114"/>
      <c r="DW7" s="1115"/>
      <c r="DX7" s="1115"/>
      <c r="DY7" s="1115"/>
      <c r="DZ7" s="1116"/>
      <c r="EA7" s="207"/>
    </row>
    <row r="8" spans="1:131" s="208" customFormat="1" ht="26.25" customHeight="1" x14ac:dyDescent="0.15">
      <c r="A8" s="214">
        <v>2</v>
      </c>
      <c r="B8" s="1036" t="s">
        <v>368</v>
      </c>
      <c r="C8" s="1037"/>
      <c r="D8" s="1037"/>
      <c r="E8" s="1037"/>
      <c r="F8" s="1037"/>
      <c r="G8" s="1037"/>
      <c r="H8" s="1037"/>
      <c r="I8" s="1037"/>
      <c r="J8" s="1037"/>
      <c r="K8" s="1037"/>
      <c r="L8" s="1037"/>
      <c r="M8" s="1037"/>
      <c r="N8" s="1037"/>
      <c r="O8" s="1037"/>
      <c r="P8" s="1038"/>
      <c r="Q8" s="1042">
        <v>34</v>
      </c>
      <c r="R8" s="1043"/>
      <c r="S8" s="1043"/>
      <c r="T8" s="1043"/>
      <c r="U8" s="1043"/>
      <c r="V8" s="1043">
        <v>346</v>
      </c>
      <c r="W8" s="1043"/>
      <c r="X8" s="1043"/>
      <c r="Y8" s="1043"/>
      <c r="Z8" s="1043"/>
      <c r="AA8" s="1043">
        <v>-311</v>
      </c>
      <c r="AB8" s="1043"/>
      <c r="AC8" s="1043"/>
      <c r="AD8" s="1043"/>
      <c r="AE8" s="1044"/>
      <c r="AF8" s="1018">
        <v>-311</v>
      </c>
      <c r="AG8" s="1019"/>
      <c r="AH8" s="1019"/>
      <c r="AI8" s="1019"/>
      <c r="AJ8" s="1020"/>
      <c r="AK8" s="1085">
        <v>9</v>
      </c>
      <c r="AL8" s="1086"/>
      <c r="AM8" s="1086"/>
      <c r="AN8" s="1086"/>
      <c r="AO8" s="1086"/>
      <c r="AP8" s="1086">
        <v>48</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t="s">
        <v>369</v>
      </c>
      <c r="C9" s="1037"/>
      <c r="D9" s="1037"/>
      <c r="E9" s="1037"/>
      <c r="F9" s="1037"/>
      <c r="G9" s="1037"/>
      <c r="H9" s="1037"/>
      <c r="I9" s="1037"/>
      <c r="J9" s="1037"/>
      <c r="K9" s="1037"/>
      <c r="L9" s="1037"/>
      <c r="M9" s="1037"/>
      <c r="N9" s="1037"/>
      <c r="O9" s="1037"/>
      <c r="P9" s="1038"/>
      <c r="Q9" s="1042">
        <v>21</v>
      </c>
      <c r="R9" s="1043"/>
      <c r="S9" s="1043"/>
      <c r="T9" s="1043"/>
      <c r="U9" s="1043"/>
      <c r="V9" s="1043">
        <v>18</v>
      </c>
      <c r="W9" s="1043"/>
      <c r="X9" s="1043"/>
      <c r="Y9" s="1043"/>
      <c r="Z9" s="1043"/>
      <c r="AA9" s="1043">
        <v>3</v>
      </c>
      <c r="AB9" s="1043"/>
      <c r="AC9" s="1043"/>
      <c r="AD9" s="1043"/>
      <c r="AE9" s="1044"/>
      <c r="AF9" s="1018">
        <v>3</v>
      </c>
      <c r="AG9" s="1019"/>
      <c r="AH9" s="1019"/>
      <c r="AI9" s="1019"/>
      <c r="AJ9" s="1020"/>
      <c r="AK9" s="1085">
        <v>18</v>
      </c>
      <c r="AL9" s="1086"/>
      <c r="AM9" s="1086"/>
      <c r="AN9" s="1086"/>
      <c r="AO9" s="1086"/>
      <c r="AP9" s="1086">
        <v>0</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t="s">
        <v>370</v>
      </c>
      <c r="C10" s="1037"/>
      <c r="D10" s="1037"/>
      <c r="E10" s="1037"/>
      <c r="F10" s="1037"/>
      <c r="G10" s="1037"/>
      <c r="H10" s="1037"/>
      <c r="I10" s="1037"/>
      <c r="J10" s="1037"/>
      <c r="K10" s="1037"/>
      <c r="L10" s="1037"/>
      <c r="M10" s="1037"/>
      <c r="N10" s="1037"/>
      <c r="O10" s="1037"/>
      <c r="P10" s="1038"/>
      <c r="Q10" s="1042">
        <v>101</v>
      </c>
      <c r="R10" s="1043"/>
      <c r="S10" s="1043"/>
      <c r="T10" s="1043"/>
      <c r="U10" s="1043"/>
      <c r="V10" s="1043">
        <v>101</v>
      </c>
      <c r="W10" s="1043"/>
      <c r="X10" s="1043"/>
      <c r="Y10" s="1043"/>
      <c r="Z10" s="1043"/>
      <c r="AA10" s="1043">
        <v>0</v>
      </c>
      <c r="AB10" s="1043"/>
      <c r="AC10" s="1043"/>
      <c r="AD10" s="1043"/>
      <c r="AE10" s="1044"/>
      <c r="AF10" s="1018" t="s">
        <v>113</v>
      </c>
      <c r="AG10" s="1019"/>
      <c r="AH10" s="1019"/>
      <c r="AI10" s="1019"/>
      <c r="AJ10" s="1020"/>
      <c r="AK10" s="1085">
        <v>101</v>
      </c>
      <c r="AL10" s="1086"/>
      <c r="AM10" s="1086"/>
      <c r="AN10" s="1086"/>
      <c r="AO10" s="1086"/>
      <c r="AP10" s="1086">
        <v>489</v>
      </c>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371</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372</v>
      </c>
      <c r="B23" s="943" t="s">
        <v>373</v>
      </c>
      <c r="C23" s="944"/>
      <c r="D23" s="944"/>
      <c r="E23" s="944"/>
      <c r="F23" s="944"/>
      <c r="G23" s="944"/>
      <c r="H23" s="944"/>
      <c r="I23" s="944"/>
      <c r="J23" s="944"/>
      <c r="K23" s="944"/>
      <c r="L23" s="944"/>
      <c r="M23" s="944"/>
      <c r="N23" s="944"/>
      <c r="O23" s="944"/>
      <c r="P23" s="945"/>
      <c r="Q23" s="1067">
        <v>19278</v>
      </c>
      <c r="R23" s="1068"/>
      <c r="S23" s="1068"/>
      <c r="T23" s="1068"/>
      <c r="U23" s="1068"/>
      <c r="V23" s="1068">
        <v>18882</v>
      </c>
      <c r="W23" s="1068"/>
      <c r="X23" s="1068"/>
      <c r="Y23" s="1068"/>
      <c r="Z23" s="1068"/>
      <c r="AA23" s="1068">
        <v>397</v>
      </c>
      <c r="AB23" s="1068"/>
      <c r="AC23" s="1068"/>
      <c r="AD23" s="1068"/>
      <c r="AE23" s="1069"/>
      <c r="AF23" s="1070">
        <v>368</v>
      </c>
      <c r="AG23" s="1068"/>
      <c r="AH23" s="1068"/>
      <c r="AI23" s="1068"/>
      <c r="AJ23" s="1071"/>
      <c r="AK23" s="1072"/>
      <c r="AL23" s="1073"/>
      <c r="AM23" s="1073"/>
      <c r="AN23" s="1073"/>
      <c r="AO23" s="1073"/>
      <c r="AP23" s="1068">
        <v>26137</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350</v>
      </c>
      <c r="B26" s="995"/>
      <c r="C26" s="995"/>
      <c r="D26" s="995"/>
      <c r="E26" s="995"/>
      <c r="F26" s="995"/>
      <c r="G26" s="995"/>
      <c r="H26" s="995"/>
      <c r="I26" s="995"/>
      <c r="J26" s="995"/>
      <c r="K26" s="995"/>
      <c r="L26" s="995"/>
      <c r="M26" s="995"/>
      <c r="N26" s="995"/>
      <c r="O26" s="995"/>
      <c r="P26" s="996"/>
      <c r="Q26" s="1000" t="s">
        <v>376</v>
      </c>
      <c r="R26" s="1001"/>
      <c r="S26" s="1001"/>
      <c r="T26" s="1001"/>
      <c r="U26" s="1002"/>
      <c r="V26" s="1000" t="s">
        <v>377</v>
      </c>
      <c r="W26" s="1001"/>
      <c r="X26" s="1001"/>
      <c r="Y26" s="1001"/>
      <c r="Z26" s="1002"/>
      <c r="AA26" s="1000" t="s">
        <v>378</v>
      </c>
      <c r="AB26" s="1001"/>
      <c r="AC26" s="1001"/>
      <c r="AD26" s="1001"/>
      <c r="AE26" s="1001"/>
      <c r="AF26" s="1058" t="s">
        <v>379</v>
      </c>
      <c r="AG26" s="1007"/>
      <c r="AH26" s="1007"/>
      <c r="AI26" s="1007"/>
      <c r="AJ26" s="1059"/>
      <c r="AK26" s="1001" t="s">
        <v>380</v>
      </c>
      <c r="AL26" s="1001"/>
      <c r="AM26" s="1001"/>
      <c r="AN26" s="1001"/>
      <c r="AO26" s="1002"/>
      <c r="AP26" s="1000" t="s">
        <v>381</v>
      </c>
      <c r="AQ26" s="1001"/>
      <c r="AR26" s="1001"/>
      <c r="AS26" s="1001"/>
      <c r="AT26" s="1002"/>
      <c r="AU26" s="1000" t="s">
        <v>382</v>
      </c>
      <c r="AV26" s="1001"/>
      <c r="AW26" s="1001"/>
      <c r="AX26" s="1001"/>
      <c r="AY26" s="1002"/>
      <c r="AZ26" s="1000" t="s">
        <v>383</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384</v>
      </c>
      <c r="C28" s="1050"/>
      <c r="D28" s="1050"/>
      <c r="E28" s="1050"/>
      <c r="F28" s="1050"/>
      <c r="G28" s="1050"/>
      <c r="H28" s="1050"/>
      <c r="I28" s="1050"/>
      <c r="J28" s="1050"/>
      <c r="K28" s="1050"/>
      <c r="L28" s="1050"/>
      <c r="M28" s="1050"/>
      <c r="N28" s="1050"/>
      <c r="O28" s="1050"/>
      <c r="P28" s="1051"/>
      <c r="Q28" s="1052">
        <v>4984</v>
      </c>
      <c r="R28" s="1053"/>
      <c r="S28" s="1053"/>
      <c r="T28" s="1053"/>
      <c r="U28" s="1053"/>
      <c r="V28" s="1053">
        <v>4695</v>
      </c>
      <c r="W28" s="1053"/>
      <c r="X28" s="1053"/>
      <c r="Y28" s="1053"/>
      <c r="Z28" s="1053"/>
      <c r="AA28" s="1053">
        <v>290</v>
      </c>
      <c r="AB28" s="1053"/>
      <c r="AC28" s="1053"/>
      <c r="AD28" s="1053"/>
      <c r="AE28" s="1054"/>
      <c r="AF28" s="1055">
        <v>290</v>
      </c>
      <c r="AG28" s="1053"/>
      <c r="AH28" s="1053"/>
      <c r="AI28" s="1053"/>
      <c r="AJ28" s="1056"/>
      <c r="AK28" s="1057">
        <v>338</v>
      </c>
      <c r="AL28" s="1045"/>
      <c r="AM28" s="1045"/>
      <c r="AN28" s="1045"/>
      <c r="AO28" s="1045"/>
      <c r="AP28" s="1045">
        <v>8</v>
      </c>
      <c r="AQ28" s="1045"/>
      <c r="AR28" s="1045"/>
      <c r="AS28" s="1045"/>
      <c r="AT28" s="1045"/>
      <c r="AU28" s="1045">
        <v>1</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385</v>
      </c>
      <c r="C29" s="1037"/>
      <c r="D29" s="1037"/>
      <c r="E29" s="1037"/>
      <c r="F29" s="1037"/>
      <c r="G29" s="1037"/>
      <c r="H29" s="1037"/>
      <c r="I29" s="1037"/>
      <c r="J29" s="1037"/>
      <c r="K29" s="1037"/>
      <c r="L29" s="1037"/>
      <c r="M29" s="1037"/>
      <c r="N29" s="1037"/>
      <c r="O29" s="1037"/>
      <c r="P29" s="1038"/>
      <c r="Q29" s="1042">
        <v>3941</v>
      </c>
      <c r="R29" s="1043"/>
      <c r="S29" s="1043"/>
      <c r="T29" s="1043"/>
      <c r="U29" s="1043"/>
      <c r="V29" s="1043">
        <v>3817</v>
      </c>
      <c r="W29" s="1043"/>
      <c r="X29" s="1043"/>
      <c r="Y29" s="1043"/>
      <c r="Z29" s="1043"/>
      <c r="AA29" s="1043">
        <v>124</v>
      </c>
      <c r="AB29" s="1043"/>
      <c r="AC29" s="1043"/>
      <c r="AD29" s="1043"/>
      <c r="AE29" s="1044"/>
      <c r="AF29" s="1018">
        <v>122</v>
      </c>
      <c r="AG29" s="1019"/>
      <c r="AH29" s="1019"/>
      <c r="AI29" s="1019"/>
      <c r="AJ29" s="1020"/>
      <c r="AK29" s="979">
        <v>505</v>
      </c>
      <c r="AL29" s="970"/>
      <c r="AM29" s="970"/>
      <c r="AN29" s="970"/>
      <c r="AO29" s="970"/>
      <c r="AP29" s="970"/>
      <c r="AQ29" s="970"/>
      <c r="AR29" s="970"/>
      <c r="AS29" s="970"/>
      <c r="AT29" s="970"/>
      <c r="AU29" s="970"/>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386</v>
      </c>
      <c r="C30" s="1037"/>
      <c r="D30" s="1037"/>
      <c r="E30" s="1037"/>
      <c r="F30" s="1037"/>
      <c r="G30" s="1037"/>
      <c r="H30" s="1037"/>
      <c r="I30" s="1037"/>
      <c r="J30" s="1037"/>
      <c r="K30" s="1037"/>
      <c r="L30" s="1037"/>
      <c r="M30" s="1037"/>
      <c r="N30" s="1037"/>
      <c r="O30" s="1037"/>
      <c r="P30" s="1038"/>
      <c r="Q30" s="1042">
        <v>446</v>
      </c>
      <c r="R30" s="1043"/>
      <c r="S30" s="1043"/>
      <c r="T30" s="1043"/>
      <c r="U30" s="1043"/>
      <c r="V30" s="1043">
        <v>445</v>
      </c>
      <c r="W30" s="1043"/>
      <c r="X30" s="1043"/>
      <c r="Y30" s="1043"/>
      <c r="Z30" s="1043"/>
      <c r="AA30" s="1043">
        <v>1</v>
      </c>
      <c r="AB30" s="1043"/>
      <c r="AC30" s="1043"/>
      <c r="AD30" s="1043"/>
      <c r="AE30" s="1044"/>
      <c r="AF30" s="1018">
        <v>1</v>
      </c>
      <c r="AG30" s="1019"/>
      <c r="AH30" s="1019"/>
      <c r="AI30" s="1019"/>
      <c r="AJ30" s="1020"/>
      <c r="AK30" s="979">
        <v>128</v>
      </c>
      <c r="AL30" s="970"/>
      <c r="AM30" s="970"/>
      <c r="AN30" s="970"/>
      <c r="AO30" s="970"/>
      <c r="AP30" s="970"/>
      <c r="AQ30" s="970"/>
      <c r="AR30" s="970"/>
      <c r="AS30" s="970"/>
      <c r="AT30" s="970"/>
      <c r="AU30" s="970"/>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387</v>
      </c>
      <c r="C31" s="1037"/>
      <c r="D31" s="1037"/>
      <c r="E31" s="1037"/>
      <c r="F31" s="1037"/>
      <c r="G31" s="1037"/>
      <c r="H31" s="1037"/>
      <c r="I31" s="1037"/>
      <c r="J31" s="1037"/>
      <c r="K31" s="1037"/>
      <c r="L31" s="1037"/>
      <c r="M31" s="1037"/>
      <c r="N31" s="1037"/>
      <c r="O31" s="1037"/>
      <c r="P31" s="1038"/>
      <c r="Q31" s="1042">
        <v>183</v>
      </c>
      <c r="R31" s="1043"/>
      <c r="S31" s="1043"/>
      <c r="T31" s="1043"/>
      <c r="U31" s="1043"/>
      <c r="V31" s="1043">
        <v>39</v>
      </c>
      <c r="W31" s="1043"/>
      <c r="X31" s="1043"/>
      <c r="Y31" s="1043"/>
      <c r="Z31" s="1043"/>
      <c r="AA31" s="1043">
        <v>144</v>
      </c>
      <c r="AB31" s="1043"/>
      <c r="AC31" s="1043"/>
      <c r="AD31" s="1043"/>
      <c r="AE31" s="1044"/>
      <c r="AF31" s="1018">
        <v>-343</v>
      </c>
      <c r="AG31" s="1019"/>
      <c r="AH31" s="1019"/>
      <c r="AI31" s="1019"/>
      <c r="AJ31" s="1020"/>
      <c r="AK31" s="979">
        <v>161</v>
      </c>
      <c r="AL31" s="970"/>
      <c r="AM31" s="970"/>
      <c r="AN31" s="970"/>
      <c r="AO31" s="970"/>
      <c r="AP31" s="970"/>
      <c r="AQ31" s="970"/>
      <c r="AR31" s="970"/>
      <c r="AS31" s="970"/>
      <c r="AT31" s="970"/>
      <c r="AU31" s="970"/>
      <c r="AV31" s="970"/>
      <c r="AW31" s="970"/>
      <c r="AX31" s="970"/>
      <c r="AY31" s="970"/>
      <c r="AZ31" s="1041">
        <v>94.2</v>
      </c>
      <c r="BA31" s="1041"/>
      <c r="BB31" s="1041"/>
      <c r="BC31" s="1041"/>
      <c r="BD31" s="1041"/>
      <c r="BE31" s="1031" t="s">
        <v>388</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389</v>
      </c>
      <c r="C32" s="1037"/>
      <c r="D32" s="1037"/>
      <c r="E32" s="1037"/>
      <c r="F32" s="1037"/>
      <c r="G32" s="1037"/>
      <c r="H32" s="1037"/>
      <c r="I32" s="1037"/>
      <c r="J32" s="1037"/>
      <c r="K32" s="1037"/>
      <c r="L32" s="1037"/>
      <c r="M32" s="1037"/>
      <c r="N32" s="1037"/>
      <c r="O32" s="1037"/>
      <c r="P32" s="1038"/>
      <c r="Q32" s="1042">
        <v>3373</v>
      </c>
      <c r="R32" s="1043"/>
      <c r="S32" s="1043"/>
      <c r="T32" s="1043"/>
      <c r="U32" s="1043"/>
      <c r="V32" s="1043">
        <v>3421</v>
      </c>
      <c r="W32" s="1043"/>
      <c r="X32" s="1043"/>
      <c r="Y32" s="1043"/>
      <c r="Z32" s="1043"/>
      <c r="AA32" s="1043">
        <v>-48</v>
      </c>
      <c r="AB32" s="1043"/>
      <c r="AC32" s="1043"/>
      <c r="AD32" s="1043"/>
      <c r="AE32" s="1044"/>
      <c r="AF32" s="1018">
        <v>760</v>
      </c>
      <c r="AG32" s="1019"/>
      <c r="AH32" s="1019"/>
      <c r="AI32" s="1019"/>
      <c r="AJ32" s="1020"/>
      <c r="AK32" s="979">
        <v>353</v>
      </c>
      <c r="AL32" s="970"/>
      <c r="AM32" s="970"/>
      <c r="AN32" s="970"/>
      <c r="AO32" s="970"/>
      <c r="AP32" s="970">
        <v>3148</v>
      </c>
      <c r="AQ32" s="970"/>
      <c r="AR32" s="970"/>
      <c r="AS32" s="970"/>
      <c r="AT32" s="970"/>
      <c r="AU32" s="970">
        <v>1665</v>
      </c>
      <c r="AV32" s="970"/>
      <c r="AW32" s="970"/>
      <c r="AX32" s="970"/>
      <c r="AY32" s="970"/>
      <c r="AZ32" s="1041"/>
      <c r="BA32" s="1041"/>
      <c r="BB32" s="1041"/>
      <c r="BC32" s="1041"/>
      <c r="BD32" s="1041"/>
      <c r="BE32" s="1031" t="s">
        <v>388</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390</v>
      </c>
      <c r="C33" s="1037"/>
      <c r="D33" s="1037"/>
      <c r="E33" s="1037"/>
      <c r="F33" s="1037"/>
      <c r="G33" s="1037"/>
      <c r="H33" s="1037"/>
      <c r="I33" s="1037"/>
      <c r="J33" s="1037"/>
      <c r="K33" s="1037"/>
      <c r="L33" s="1037"/>
      <c r="M33" s="1037"/>
      <c r="N33" s="1037"/>
      <c r="O33" s="1037"/>
      <c r="P33" s="1038"/>
      <c r="Q33" s="1042">
        <v>478</v>
      </c>
      <c r="R33" s="1043"/>
      <c r="S33" s="1043"/>
      <c r="T33" s="1043"/>
      <c r="U33" s="1043"/>
      <c r="V33" s="1043">
        <v>490</v>
      </c>
      <c r="W33" s="1043"/>
      <c r="X33" s="1043"/>
      <c r="Y33" s="1043"/>
      <c r="Z33" s="1043"/>
      <c r="AA33" s="1043">
        <v>-12</v>
      </c>
      <c r="AB33" s="1043"/>
      <c r="AC33" s="1043"/>
      <c r="AD33" s="1043"/>
      <c r="AE33" s="1044"/>
      <c r="AF33" s="1018">
        <v>441</v>
      </c>
      <c r="AG33" s="1019"/>
      <c r="AH33" s="1019"/>
      <c r="AI33" s="1019"/>
      <c r="AJ33" s="1020"/>
      <c r="AK33" s="979">
        <v>11</v>
      </c>
      <c r="AL33" s="970"/>
      <c r="AM33" s="970"/>
      <c r="AN33" s="970"/>
      <c r="AO33" s="970"/>
      <c r="AP33" s="970">
        <v>653</v>
      </c>
      <c r="AQ33" s="970"/>
      <c r="AR33" s="970"/>
      <c r="AS33" s="970"/>
      <c r="AT33" s="970"/>
      <c r="AU33" s="970"/>
      <c r="AV33" s="970"/>
      <c r="AW33" s="970"/>
      <c r="AX33" s="970"/>
      <c r="AY33" s="970"/>
      <c r="AZ33" s="1041"/>
      <c r="BA33" s="1041"/>
      <c r="BB33" s="1041"/>
      <c r="BC33" s="1041"/>
      <c r="BD33" s="1041"/>
      <c r="BE33" s="1031" t="s">
        <v>388</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391</v>
      </c>
      <c r="C34" s="1037"/>
      <c r="D34" s="1037"/>
      <c r="E34" s="1037"/>
      <c r="F34" s="1037"/>
      <c r="G34" s="1037"/>
      <c r="H34" s="1037"/>
      <c r="I34" s="1037"/>
      <c r="J34" s="1037"/>
      <c r="K34" s="1037"/>
      <c r="L34" s="1037"/>
      <c r="M34" s="1037"/>
      <c r="N34" s="1037"/>
      <c r="O34" s="1037"/>
      <c r="P34" s="1038"/>
      <c r="Q34" s="1042">
        <v>594</v>
      </c>
      <c r="R34" s="1043"/>
      <c r="S34" s="1043"/>
      <c r="T34" s="1043"/>
      <c r="U34" s="1043"/>
      <c r="V34" s="1043">
        <v>553</v>
      </c>
      <c r="W34" s="1043"/>
      <c r="X34" s="1043"/>
      <c r="Y34" s="1043"/>
      <c r="Z34" s="1043"/>
      <c r="AA34" s="1043">
        <v>41</v>
      </c>
      <c r="AB34" s="1043"/>
      <c r="AC34" s="1043"/>
      <c r="AD34" s="1043"/>
      <c r="AE34" s="1044"/>
      <c r="AF34" s="1018">
        <v>977</v>
      </c>
      <c r="AG34" s="1019"/>
      <c r="AH34" s="1019"/>
      <c r="AI34" s="1019"/>
      <c r="AJ34" s="1020"/>
      <c r="AK34" s="979">
        <v>106</v>
      </c>
      <c r="AL34" s="970"/>
      <c r="AM34" s="970"/>
      <c r="AN34" s="970"/>
      <c r="AO34" s="970"/>
      <c r="AP34" s="970">
        <v>971</v>
      </c>
      <c r="AQ34" s="970"/>
      <c r="AR34" s="970"/>
      <c r="AS34" s="970"/>
      <c r="AT34" s="970"/>
      <c r="AU34" s="970"/>
      <c r="AV34" s="970"/>
      <c r="AW34" s="970"/>
      <c r="AX34" s="970"/>
      <c r="AY34" s="970"/>
      <c r="AZ34" s="1041"/>
      <c r="BA34" s="1041"/>
      <c r="BB34" s="1041"/>
      <c r="BC34" s="1041"/>
      <c r="BD34" s="1041"/>
      <c r="BE34" s="1031" t="s">
        <v>388</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392</v>
      </c>
      <c r="C35" s="1037"/>
      <c r="D35" s="1037"/>
      <c r="E35" s="1037"/>
      <c r="F35" s="1037"/>
      <c r="G35" s="1037"/>
      <c r="H35" s="1037"/>
      <c r="I35" s="1037"/>
      <c r="J35" s="1037"/>
      <c r="K35" s="1037"/>
      <c r="L35" s="1037"/>
      <c r="M35" s="1037"/>
      <c r="N35" s="1037"/>
      <c r="O35" s="1037"/>
      <c r="P35" s="1038"/>
      <c r="Q35" s="1042">
        <v>860</v>
      </c>
      <c r="R35" s="1043"/>
      <c r="S35" s="1043"/>
      <c r="T35" s="1043"/>
      <c r="U35" s="1043"/>
      <c r="V35" s="1043">
        <v>824</v>
      </c>
      <c r="W35" s="1043"/>
      <c r="X35" s="1043"/>
      <c r="Y35" s="1043"/>
      <c r="Z35" s="1043"/>
      <c r="AA35" s="1043">
        <v>36</v>
      </c>
      <c r="AB35" s="1043"/>
      <c r="AC35" s="1043"/>
      <c r="AD35" s="1043"/>
      <c r="AE35" s="1044"/>
      <c r="AF35" s="1018">
        <v>36</v>
      </c>
      <c r="AG35" s="1019"/>
      <c r="AH35" s="1019"/>
      <c r="AI35" s="1019"/>
      <c r="AJ35" s="1020"/>
      <c r="AK35" s="979">
        <v>349</v>
      </c>
      <c r="AL35" s="970"/>
      <c r="AM35" s="970"/>
      <c r="AN35" s="970"/>
      <c r="AO35" s="970"/>
      <c r="AP35" s="970">
        <v>2975</v>
      </c>
      <c r="AQ35" s="970"/>
      <c r="AR35" s="970"/>
      <c r="AS35" s="970"/>
      <c r="AT35" s="970"/>
      <c r="AU35" s="970">
        <v>2457</v>
      </c>
      <c r="AV35" s="970"/>
      <c r="AW35" s="970"/>
      <c r="AX35" s="970"/>
      <c r="AY35" s="970"/>
      <c r="AZ35" s="1041"/>
      <c r="BA35" s="1041"/>
      <c r="BB35" s="1041"/>
      <c r="BC35" s="1041"/>
      <c r="BD35" s="1041"/>
      <c r="BE35" s="1031" t="s">
        <v>393</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394</v>
      </c>
      <c r="C36" s="1037"/>
      <c r="D36" s="1037"/>
      <c r="E36" s="1037"/>
      <c r="F36" s="1037"/>
      <c r="G36" s="1037"/>
      <c r="H36" s="1037"/>
      <c r="I36" s="1037"/>
      <c r="J36" s="1037"/>
      <c r="K36" s="1037"/>
      <c r="L36" s="1037"/>
      <c r="M36" s="1037"/>
      <c r="N36" s="1037"/>
      <c r="O36" s="1037"/>
      <c r="P36" s="1038"/>
      <c r="Q36" s="1042">
        <v>865</v>
      </c>
      <c r="R36" s="1043"/>
      <c r="S36" s="1043"/>
      <c r="T36" s="1043"/>
      <c r="U36" s="1043"/>
      <c r="V36" s="1043">
        <v>860</v>
      </c>
      <c r="W36" s="1043"/>
      <c r="X36" s="1043"/>
      <c r="Y36" s="1043"/>
      <c r="Z36" s="1043"/>
      <c r="AA36" s="1043">
        <v>5</v>
      </c>
      <c r="AB36" s="1043"/>
      <c r="AC36" s="1043"/>
      <c r="AD36" s="1043"/>
      <c r="AE36" s="1044"/>
      <c r="AF36" s="1018">
        <v>5</v>
      </c>
      <c r="AG36" s="1019"/>
      <c r="AH36" s="1019"/>
      <c r="AI36" s="1019"/>
      <c r="AJ36" s="1020"/>
      <c r="AK36" s="979">
        <v>376</v>
      </c>
      <c r="AL36" s="970"/>
      <c r="AM36" s="970"/>
      <c r="AN36" s="970"/>
      <c r="AO36" s="970"/>
      <c r="AP36" s="970">
        <v>4871</v>
      </c>
      <c r="AQ36" s="970"/>
      <c r="AR36" s="970"/>
      <c r="AS36" s="970"/>
      <c r="AT36" s="970"/>
      <c r="AU36" s="970">
        <v>3571</v>
      </c>
      <c r="AV36" s="970"/>
      <c r="AW36" s="970"/>
      <c r="AX36" s="970"/>
      <c r="AY36" s="970"/>
      <c r="AZ36" s="1041"/>
      <c r="BA36" s="1041"/>
      <c r="BB36" s="1041"/>
      <c r="BC36" s="1041"/>
      <c r="BD36" s="1041"/>
      <c r="BE36" s="1031" t="s">
        <v>393</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395</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372</v>
      </c>
      <c r="B63" s="943" t="s">
        <v>396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2289</v>
      </c>
      <c r="AG63" s="958"/>
      <c r="AH63" s="958"/>
      <c r="AI63" s="958"/>
      <c r="AJ63" s="1029"/>
      <c r="AK63" s="1030"/>
      <c r="AL63" s="962"/>
      <c r="AM63" s="962"/>
      <c r="AN63" s="962"/>
      <c r="AO63" s="962"/>
      <c r="AP63" s="958">
        <v>12626</v>
      </c>
      <c r="AQ63" s="958"/>
      <c r="AR63" s="958"/>
      <c r="AS63" s="958"/>
      <c r="AT63" s="958"/>
      <c r="AU63" s="958">
        <v>7694</v>
      </c>
      <c r="AV63" s="958"/>
      <c r="AW63" s="958"/>
      <c r="AX63" s="958"/>
      <c r="AY63" s="958"/>
      <c r="AZ63" s="1024"/>
      <c r="BA63" s="1024"/>
      <c r="BB63" s="1024"/>
      <c r="BC63" s="1024"/>
      <c r="BD63" s="1024"/>
      <c r="BE63" s="959"/>
      <c r="BF63" s="959"/>
      <c r="BG63" s="959"/>
      <c r="BH63" s="959"/>
      <c r="BI63" s="960"/>
      <c r="BJ63" s="1025" t="s">
        <v>113</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398</v>
      </c>
      <c r="B66" s="995"/>
      <c r="C66" s="995"/>
      <c r="D66" s="995"/>
      <c r="E66" s="995"/>
      <c r="F66" s="995"/>
      <c r="G66" s="995"/>
      <c r="H66" s="995"/>
      <c r="I66" s="995"/>
      <c r="J66" s="995"/>
      <c r="K66" s="995"/>
      <c r="L66" s="995"/>
      <c r="M66" s="995"/>
      <c r="N66" s="995"/>
      <c r="O66" s="995"/>
      <c r="P66" s="996"/>
      <c r="Q66" s="1000" t="s">
        <v>376</v>
      </c>
      <c r="R66" s="1001"/>
      <c r="S66" s="1001"/>
      <c r="T66" s="1001"/>
      <c r="U66" s="1002"/>
      <c r="V66" s="1000" t="s">
        <v>377</v>
      </c>
      <c r="W66" s="1001"/>
      <c r="X66" s="1001"/>
      <c r="Y66" s="1001"/>
      <c r="Z66" s="1002"/>
      <c r="AA66" s="1000" t="s">
        <v>378</v>
      </c>
      <c r="AB66" s="1001"/>
      <c r="AC66" s="1001"/>
      <c r="AD66" s="1001"/>
      <c r="AE66" s="1002"/>
      <c r="AF66" s="1006" t="s">
        <v>379</v>
      </c>
      <c r="AG66" s="1007"/>
      <c r="AH66" s="1007"/>
      <c r="AI66" s="1007"/>
      <c r="AJ66" s="1008"/>
      <c r="AK66" s="1000" t="s">
        <v>380</v>
      </c>
      <c r="AL66" s="995"/>
      <c r="AM66" s="995"/>
      <c r="AN66" s="995"/>
      <c r="AO66" s="996"/>
      <c r="AP66" s="1000" t="s">
        <v>381</v>
      </c>
      <c r="AQ66" s="1001"/>
      <c r="AR66" s="1001"/>
      <c r="AS66" s="1001"/>
      <c r="AT66" s="1002"/>
      <c r="AU66" s="1000" t="s">
        <v>399</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554</v>
      </c>
      <c r="C68" s="985"/>
      <c r="D68" s="985"/>
      <c r="E68" s="985"/>
      <c r="F68" s="985"/>
      <c r="G68" s="985"/>
      <c r="H68" s="985"/>
      <c r="I68" s="985"/>
      <c r="J68" s="985"/>
      <c r="K68" s="985"/>
      <c r="L68" s="985"/>
      <c r="M68" s="985"/>
      <c r="N68" s="985"/>
      <c r="O68" s="985"/>
      <c r="P68" s="986"/>
      <c r="Q68" s="987">
        <v>184</v>
      </c>
      <c r="R68" s="981"/>
      <c r="S68" s="981"/>
      <c r="T68" s="981"/>
      <c r="U68" s="981"/>
      <c r="V68" s="981">
        <v>175</v>
      </c>
      <c r="W68" s="981"/>
      <c r="X68" s="981"/>
      <c r="Y68" s="981"/>
      <c r="Z68" s="981"/>
      <c r="AA68" s="981">
        <v>9</v>
      </c>
      <c r="AB68" s="981"/>
      <c r="AC68" s="981"/>
      <c r="AD68" s="981"/>
      <c r="AE68" s="981"/>
      <c r="AF68" s="981">
        <v>9</v>
      </c>
      <c r="AG68" s="981"/>
      <c r="AH68" s="981"/>
      <c r="AI68" s="981"/>
      <c r="AJ68" s="981"/>
      <c r="AK68" s="981">
        <v>0</v>
      </c>
      <c r="AL68" s="981"/>
      <c r="AM68" s="981"/>
      <c r="AN68" s="981"/>
      <c r="AO68" s="981"/>
      <c r="AP68" s="981">
        <v>3</v>
      </c>
      <c r="AQ68" s="981"/>
      <c r="AR68" s="981"/>
      <c r="AS68" s="981"/>
      <c r="AT68" s="981"/>
      <c r="AU68" s="981">
        <v>2</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555</v>
      </c>
      <c r="C69" s="974"/>
      <c r="D69" s="974"/>
      <c r="E69" s="974"/>
      <c r="F69" s="974"/>
      <c r="G69" s="974"/>
      <c r="H69" s="974"/>
      <c r="I69" s="974"/>
      <c r="J69" s="974"/>
      <c r="K69" s="974"/>
      <c r="L69" s="974"/>
      <c r="M69" s="974"/>
      <c r="N69" s="974"/>
      <c r="O69" s="974"/>
      <c r="P69" s="975"/>
      <c r="Q69" s="976">
        <v>5242</v>
      </c>
      <c r="R69" s="970"/>
      <c r="S69" s="970"/>
      <c r="T69" s="970"/>
      <c r="U69" s="970"/>
      <c r="V69" s="970">
        <v>5217</v>
      </c>
      <c r="W69" s="970"/>
      <c r="X69" s="970"/>
      <c r="Y69" s="970"/>
      <c r="Z69" s="970"/>
      <c r="AA69" s="970">
        <v>26</v>
      </c>
      <c r="AB69" s="970"/>
      <c r="AC69" s="970"/>
      <c r="AD69" s="970"/>
      <c r="AE69" s="970"/>
      <c r="AF69" s="970">
        <v>26</v>
      </c>
      <c r="AG69" s="970"/>
      <c r="AH69" s="970"/>
      <c r="AI69" s="970"/>
      <c r="AJ69" s="970"/>
      <c r="AK69" s="970">
        <v>12</v>
      </c>
      <c r="AL69" s="970"/>
      <c r="AM69" s="970"/>
      <c r="AN69" s="970"/>
      <c r="AO69" s="970"/>
      <c r="AP69" s="970"/>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556</v>
      </c>
      <c r="C70" s="974"/>
      <c r="D70" s="974"/>
      <c r="E70" s="974"/>
      <c r="F70" s="974"/>
      <c r="G70" s="974"/>
      <c r="H70" s="974"/>
      <c r="I70" s="974"/>
      <c r="J70" s="974"/>
      <c r="K70" s="974"/>
      <c r="L70" s="974"/>
      <c r="M70" s="974"/>
      <c r="N70" s="974"/>
      <c r="O70" s="974"/>
      <c r="P70" s="975"/>
      <c r="Q70" s="976">
        <v>170</v>
      </c>
      <c r="R70" s="970"/>
      <c r="S70" s="970"/>
      <c r="T70" s="970"/>
      <c r="U70" s="970"/>
      <c r="V70" s="970">
        <v>166</v>
      </c>
      <c r="W70" s="970"/>
      <c r="X70" s="970"/>
      <c r="Y70" s="970"/>
      <c r="Z70" s="970"/>
      <c r="AA70" s="970">
        <v>4</v>
      </c>
      <c r="AB70" s="970"/>
      <c r="AC70" s="970"/>
      <c r="AD70" s="970"/>
      <c r="AE70" s="970"/>
      <c r="AF70" s="970">
        <v>4</v>
      </c>
      <c r="AG70" s="970"/>
      <c r="AH70" s="970"/>
      <c r="AI70" s="970"/>
      <c r="AJ70" s="970"/>
      <c r="AK70" s="970">
        <v>0</v>
      </c>
      <c r="AL70" s="970"/>
      <c r="AM70" s="970"/>
      <c r="AN70" s="970"/>
      <c r="AO70" s="970"/>
      <c r="AP70" s="970"/>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557</v>
      </c>
      <c r="C71" s="974"/>
      <c r="D71" s="974"/>
      <c r="E71" s="974"/>
      <c r="F71" s="974"/>
      <c r="G71" s="974"/>
      <c r="H71" s="974"/>
      <c r="I71" s="974"/>
      <c r="J71" s="974"/>
      <c r="K71" s="974"/>
      <c r="L71" s="974"/>
      <c r="M71" s="974"/>
      <c r="N71" s="974"/>
      <c r="O71" s="974"/>
      <c r="P71" s="975"/>
      <c r="Q71" s="976">
        <v>126</v>
      </c>
      <c r="R71" s="970"/>
      <c r="S71" s="970"/>
      <c r="T71" s="970"/>
      <c r="U71" s="970"/>
      <c r="V71" s="970">
        <v>121</v>
      </c>
      <c r="W71" s="970"/>
      <c r="X71" s="970"/>
      <c r="Y71" s="970"/>
      <c r="Z71" s="970"/>
      <c r="AA71" s="970">
        <v>4</v>
      </c>
      <c r="AB71" s="970"/>
      <c r="AC71" s="970"/>
      <c r="AD71" s="970"/>
      <c r="AE71" s="970"/>
      <c r="AF71" s="970">
        <v>4</v>
      </c>
      <c r="AG71" s="970"/>
      <c r="AH71" s="970"/>
      <c r="AI71" s="970"/>
      <c r="AJ71" s="970"/>
      <c r="AK71" s="970">
        <v>19</v>
      </c>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558</v>
      </c>
      <c r="C72" s="974"/>
      <c r="D72" s="974"/>
      <c r="E72" s="974"/>
      <c r="F72" s="974"/>
      <c r="G72" s="974"/>
      <c r="H72" s="974"/>
      <c r="I72" s="974"/>
      <c r="J72" s="974"/>
      <c r="K72" s="974"/>
      <c r="L72" s="974"/>
      <c r="M72" s="974"/>
      <c r="N72" s="974"/>
      <c r="O72" s="974"/>
      <c r="P72" s="975"/>
      <c r="Q72" s="976">
        <v>86</v>
      </c>
      <c r="R72" s="970"/>
      <c r="S72" s="970"/>
      <c r="T72" s="970"/>
      <c r="U72" s="970"/>
      <c r="V72" s="970">
        <v>68</v>
      </c>
      <c r="W72" s="970"/>
      <c r="X72" s="970"/>
      <c r="Y72" s="970"/>
      <c r="Z72" s="970"/>
      <c r="AA72" s="970">
        <v>17</v>
      </c>
      <c r="AB72" s="970"/>
      <c r="AC72" s="970"/>
      <c r="AD72" s="970"/>
      <c r="AE72" s="970"/>
      <c r="AF72" s="970">
        <v>17</v>
      </c>
      <c r="AG72" s="970"/>
      <c r="AH72" s="970"/>
      <c r="AI72" s="970"/>
      <c r="AJ72" s="970"/>
      <c r="AK72" s="970">
        <v>0</v>
      </c>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559</v>
      </c>
      <c r="C73" s="974"/>
      <c r="D73" s="974"/>
      <c r="E73" s="974"/>
      <c r="F73" s="974"/>
      <c r="G73" s="974"/>
      <c r="H73" s="974"/>
      <c r="I73" s="974"/>
      <c r="J73" s="974"/>
      <c r="K73" s="974"/>
      <c r="L73" s="974"/>
      <c r="M73" s="974"/>
      <c r="N73" s="974"/>
      <c r="O73" s="974"/>
      <c r="P73" s="975"/>
      <c r="Q73" s="976">
        <v>264</v>
      </c>
      <c r="R73" s="970"/>
      <c r="S73" s="970"/>
      <c r="T73" s="970"/>
      <c r="U73" s="970"/>
      <c r="V73" s="970">
        <v>264</v>
      </c>
      <c r="W73" s="970"/>
      <c r="X73" s="970"/>
      <c r="Y73" s="970"/>
      <c r="Z73" s="970"/>
      <c r="AA73" s="970">
        <v>1</v>
      </c>
      <c r="AB73" s="970"/>
      <c r="AC73" s="970"/>
      <c r="AD73" s="970"/>
      <c r="AE73" s="970"/>
      <c r="AF73" s="970">
        <v>1</v>
      </c>
      <c r="AG73" s="970"/>
      <c r="AH73" s="970"/>
      <c r="AI73" s="970"/>
      <c r="AJ73" s="970"/>
      <c r="AK73" s="970">
        <v>5</v>
      </c>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560</v>
      </c>
      <c r="C74" s="974"/>
      <c r="D74" s="974"/>
      <c r="E74" s="974"/>
      <c r="F74" s="974"/>
      <c r="G74" s="974"/>
      <c r="H74" s="974"/>
      <c r="I74" s="974"/>
      <c r="J74" s="974"/>
      <c r="K74" s="974"/>
      <c r="L74" s="974"/>
      <c r="M74" s="974"/>
      <c r="N74" s="974"/>
      <c r="O74" s="974"/>
      <c r="P74" s="975"/>
      <c r="Q74" s="976">
        <v>203</v>
      </c>
      <c r="R74" s="970"/>
      <c r="S74" s="970"/>
      <c r="T74" s="970"/>
      <c r="U74" s="970"/>
      <c r="V74" s="970">
        <v>125</v>
      </c>
      <c r="W74" s="970"/>
      <c r="X74" s="970"/>
      <c r="Y74" s="970"/>
      <c r="Z74" s="970"/>
      <c r="AA74" s="970">
        <v>78</v>
      </c>
      <c r="AB74" s="970"/>
      <c r="AC74" s="970"/>
      <c r="AD74" s="970"/>
      <c r="AE74" s="970"/>
      <c r="AF74" s="970">
        <v>78</v>
      </c>
      <c r="AG74" s="970"/>
      <c r="AH74" s="970"/>
      <c r="AI74" s="970"/>
      <c r="AJ74" s="970"/>
      <c r="AK74" s="970">
        <v>0</v>
      </c>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561</v>
      </c>
      <c r="C75" s="974"/>
      <c r="D75" s="974"/>
      <c r="E75" s="974"/>
      <c r="F75" s="974"/>
      <c r="G75" s="974"/>
      <c r="H75" s="974"/>
      <c r="I75" s="974"/>
      <c r="J75" s="974"/>
      <c r="K75" s="974"/>
      <c r="L75" s="974"/>
      <c r="M75" s="974"/>
      <c r="N75" s="974"/>
      <c r="O75" s="974"/>
      <c r="P75" s="975"/>
      <c r="Q75" s="977">
        <v>14094</v>
      </c>
      <c r="R75" s="978"/>
      <c r="S75" s="978"/>
      <c r="T75" s="978"/>
      <c r="U75" s="979"/>
      <c r="V75" s="980">
        <v>13724</v>
      </c>
      <c r="W75" s="978"/>
      <c r="X75" s="978"/>
      <c r="Y75" s="978"/>
      <c r="Z75" s="979"/>
      <c r="AA75" s="980">
        <v>370</v>
      </c>
      <c r="AB75" s="978"/>
      <c r="AC75" s="978"/>
      <c r="AD75" s="978"/>
      <c r="AE75" s="979"/>
      <c r="AF75" s="980">
        <v>370</v>
      </c>
      <c r="AG75" s="978"/>
      <c r="AH75" s="978"/>
      <c r="AI75" s="978"/>
      <c r="AJ75" s="979"/>
      <c r="AK75" s="980">
        <v>40</v>
      </c>
      <c r="AL75" s="978"/>
      <c r="AM75" s="978"/>
      <c r="AN75" s="978"/>
      <c r="AO75" s="979"/>
      <c r="AP75" s="980">
        <v>3119</v>
      </c>
      <c r="AQ75" s="978"/>
      <c r="AR75" s="978"/>
      <c r="AS75" s="978"/>
      <c r="AT75" s="979"/>
      <c r="AU75" s="980">
        <v>420</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372</v>
      </c>
      <c r="B88" s="943" t="s">
        <v>400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509</v>
      </c>
      <c r="AG88" s="958"/>
      <c r="AH88" s="958"/>
      <c r="AI88" s="958"/>
      <c r="AJ88" s="958"/>
      <c r="AK88" s="962"/>
      <c r="AL88" s="962"/>
      <c r="AM88" s="962"/>
      <c r="AN88" s="962"/>
      <c r="AO88" s="962"/>
      <c r="AP88" s="958">
        <v>3122</v>
      </c>
      <c r="AQ88" s="958"/>
      <c r="AR88" s="958"/>
      <c r="AS88" s="958"/>
      <c r="AT88" s="958"/>
      <c r="AU88" s="958">
        <v>422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43" t="s">
        <v>401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v>
      </c>
      <c r="CS102" s="950"/>
      <c r="CT102" s="950"/>
      <c r="CU102" s="950"/>
      <c r="CV102" s="951"/>
      <c r="CW102" s="949">
        <v>0</v>
      </c>
      <c r="CX102" s="950"/>
      <c r="CY102" s="950"/>
      <c r="CZ102" s="950"/>
      <c r="DA102" s="951"/>
      <c r="DB102" s="949">
        <v>0</v>
      </c>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409</v>
      </c>
      <c r="AB109" s="893"/>
      <c r="AC109" s="893"/>
      <c r="AD109" s="893"/>
      <c r="AE109" s="894"/>
      <c r="AF109" s="895" t="s">
        <v>289</v>
      </c>
      <c r="AG109" s="893"/>
      <c r="AH109" s="893"/>
      <c r="AI109" s="893"/>
      <c r="AJ109" s="894"/>
      <c r="AK109" s="895" t="s">
        <v>288</v>
      </c>
      <c r="AL109" s="893"/>
      <c r="AM109" s="893"/>
      <c r="AN109" s="893"/>
      <c r="AO109" s="894"/>
      <c r="AP109" s="895" t="s">
        <v>410</v>
      </c>
      <c r="AQ109" s="893"/>
      <c r="AR109" s="893"/>
      <c r="AS109" s="893"/>
      <c r="AT109" s="924"/>
      <c r="AU109" s="892" t="s">
        <v>408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409</v>
      </c>
      <c r="BR109" s="893"/>
      <c r="BS109" s="893"/>
      <c r="BT109" s="893"/>
      <c r="BU109" s="894"/>
      <c r="BV109" s="895" t="s">
        <v>289</v>
      </c>
      <c r="BW109" s="893"/>
      <c r="BX109" s="893"/>
      <c r="BY109" s="893"/>
      <c r="BZ109" s="894"/>
      <c r="CA109" s="895" t="s">
        <v>288</v>
      </c>
      <c r="CB109" s="893"/>
      <c r="CC109" s="893"/>
      <c r="CD109" s="893"/>
      <c r="CE109" s="894"/>
      <c r="CF109" s="931" t="s">
        <v>410</v>
      </c>
      <c r="CG109" s="931"/>
      <c r="CH109" s="931"/>
      <c r="CI109" s="931"/>
      <c r="CJ109" s="931"/>
      <c r="CK109" s="895" t="s">
        <v>411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409</v>
      </c>
      <c r="DH109" s="893"/>
      <c r="DI109" s="893"/>
      <c r="DJ109" s="893"/>
      <c r="DK109" s="894"/>
      <c r="DL109" s="895" t="s">
        <v>289</v>
      </c>
      <c r="DM109" s="893"/>
      <c r="DN109" s="893"/>
      <c r="DO109" s="893"/>
      <c r="DP109" s="894"/>
      <c r="DQ109" s="895" t="s">
        <v>288</v>
      </c>
      <c r="DR109" s="893"/>
      <c r="DS109" s="893"/>
      <c r="DT109" s="893"/>
      <c r="DU109" s="894"/>
      <c r="DV109" s="895" t="s">
        <v>410</v>
      </c>
      <c r="DW109" s="893"/>
      <c r="DX109" s="893"/>
      <c r="DY109" s="893"/>
      <c r="DZ109" s="924"/>
    </row>
    <row r="110" spans="1:131" s="199" customFormat="1" ht="26.25" customHeight="1" x14ac:dyDescent="0.15">
      <c r="A110" s="795" t="s">
        <v>412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3459441</v>
      </c>
      <c r="AB110" s="886"/>
      <c r="AC110" s="886"/>
      <c r="AD110" s="886"/>
      <c r="AE110" s="887"/>
      <c r="AF110" s="888">
        <v>3298229</v>
      </c>
      <c r="AG110" s="886"/>
      <c r="AH110" s="886"/>
      <c r="AI110" s="886"/>
      <c r="AJ110" s="887"/>
      <c r="AK110" s="888">
        <v>3094283</v>
      </c>
      <c r="AL110" s="886"/>
      <c r="AM110" s="886"/>
      <c r="AN110" s="886"/>
      <c r="AO110" s="887"/>
      <c r="AP110" s="889">
        <v>33.1</v>
      </c>
      <c r="AQ110" s="890"/>
      <c r="AR110" s="890"/>
      <c r="AS110" s="890"/>
      <c r="AT110" s="891"/>
      <c r="AU110" s="925" t="s">
        <v>62</v>
      </c>
      <c r="AV110" s="926"/>
      <c r="AW110" s="926"/>
      <c r="AX110" s="926"/>
      <c r="AY110" s="926"/>
      <c r="AZ110" s="851" t="s">
        <v>413</v>
      </c>
      <c r="BA110" s="796"/>
      <c r="BB110" s="796"/>
      <c r="BC110" s="796"/>
      <c r="BD110" s="796"/>
      <c r="BE110" s="796"/>
      <c r="BF110" s="796"/>
      <c r="BG110" s="796"/>
      <c r="BH110" s="796"/>
      <c r="BI110" s="796"/>
      <c r="BJ110" s="796"/>
      <c r="BK110" s="796"/>
      <c r="BL110" s="796"/>
      <c r="BM110" s="796"/>
      <c r="BN110" s="796"/>
      <c r="BO110" s="796"/>
      <c r="BP110" s="797"/>
      <c r="BQ110" s="852">
        <v>27700259</v>
      </c>
      <c r="BR110" s="833"/>
      <c r="BS110" s="833"/>
      <c r="BT110" s="833"/>
      <c r="BU110" s="833"/>
      <c r="BV110" s="833">
        <v>27153343</v>
      </c>
      <c r="BW110" s="833"/>
      <c r="BX110" s="833"/>
      <c r="BY110" s="833"/>
      <c r="BZ110" s="833"/>
      <c r="CA110" s="833">
        <v>26136582</v>
      </c>
      <c r="CB110" s="833"/>
      <c r="CC110" s="833"/>
      <c r="CD110" s="833"/>
      <c r="CE110" s="833"/>
      <c r="CF110" s="857">
        <v>279.89999999999998</v>
      </c>
      <c r="CG110" s="858"/>
      <c r="CH110" s="858"/>
      <c r="CI110" s="858"/>
      <c r="CJ110" s="858"/>
      <c r="CK110" s="921" t="s">
        <v>414</v>
      </c>
      <c r="CL110" s="807"/>
      <c r="CM110" s="882" t="s">
        <v>415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416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417</v>
      </c>
      <c r="BA111" s="738"/>
      <c r="BB111" s="738"/>
      <c r="BC111" s="738"/>
      <c r="BD111" s="738"/>
      <c r="BE111" s="738"/>
      <c r="BF111" s="738"/>
      <c r="BG111" s="738"/>
      <c r="BH111" s="738"/>
      <c r="BI111" s="738"/>
      <c r="BJ111" s="738"/>
      <c r="BK111" s="738"/>
      <c r="BL111" s="738"/>
      <c r="BM111" s="738"/>
      <c r="BN111" s="738"/>
      <c r="BO111" s="738"/>
      <c r="BP111" s="739"/>
      <c r="BQ111" s="804" t="s">
        <v>113</v>
      </c>
      <c r="BR111" s="805"/>
      <c r="BS111" s="805"/>
      <c r="BT111" s="805"/>
      <c r="BU111" s="805"/>
      <c r="BV111" s="805" t="s">
        <v>113</v>
      </c>
      <c r="BW111" s="805"/>
      <c r="BX111" s="805"/>
      <c r="BY111" s="805"/>
      <c r="BZ111" s="805"/>
      <c r="CA111" s="805" t="s">
        <v>113</v>
      </c>
      <c r="CB111" s="805"/>
      <c r="CC111" s="805"/>
      <c r="CD111" s="805"/>
      <c r="CE111" s="805"/>
      <c r="CF111" s="866" t="s">
        <v>113</v>
      </c>
      <c r="CG111" s="867"/>
      <c r="CH111" s="867"/>
      <c r="CI111" s="867"/>
      <c r="CJ111" s="867"/>
      <c r="CK111" s="922"/>
      <c r="CL111" s="809"/>
      <c r="CM111" s="812" t="s">
        <v>418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419</v>
      </c>
      <c r="B112" s="908"/>
      <c r="C112" s="738" t="s">
        <v>420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943</v>
      </c>
      <c r="AB112" s="768"/>
      <c r="AC112" s="768"/>
      <c r="AD112" s="768"/>
      <c r="AE112" s="769"/>
      <c r="AF112" s="770">
        <v>943</v>
      </c>
      <c r="AG112" s="768"/>
      <c r="AH112" s="768"/>
      <c r="AI112" s="768"/>
      <c r="AJ112" s="769"/>
      <c r="AK112" s="770">
        <v>943</v>
      </c>
      <c r="AL112" s="768"/>
      <c r="AM112" s="768"/>
      <c r="AN112" s="768"/>
      <c r="AO112" s="769"/>
      <c r="AP112" s="815">
        <v>0</v>
      </c>
      <c r="AQ112" s="816"/>
      <c r="AR112" s="816"/>
      <c r="AS112" s="816"/>
      <c r="AT112" s="817"/>
      <c r="AU112" s="927"/>
      <c r="AV112" s="928"/>
      <c r="AW112" s="928"/>
      <c r="AX112" s="928"/>
      <c r="AY112" s="928"/>
      <c r="AZ112" s="803" t="s">
        <v>421</v>
      </c>
      <c r="BA112" s="738"/>
      <c r="BB112" s="738"/>
      <c r="BC112" s="738"/>
      <c r="BD112" s="738"/>
      <c r="BE112" s="738"/>
      <c r="BF112" s="738"/>
      <c r="BG112" s="738"/>
      <c r="BH112" s="738"/>
      <c r="BI112" s="738"/>
      <c r="BJ112" s="738"/>
      <c r="BK112" s="738"/>
      <c r="BL112" s="738"/>
      <c r="BM112" s="738"/>
      <c r="BN112" s="738"/>
      <c r="BO112" s="738"/>
      <c r="BP112" s="739"/>
      <c r="BQ112" s="804">
        <v>8601180</v>
      </c>
      <c r="BR112" s="805"/>
      <c r="BS112" s="805"/>
      <c r="BT112" s="805"/>
      <c r="BU112" s="805"/>
      <c r="BV112" s="805">
        <v>8085380</v>
      </c>
      <c r="BW112" s="805"/>
      <c r="BX112" s="805"/>
      <c r="BY112" s="805"/>
      <c r="BZ112" s="805"/>
      <c r="CA112" s="805">
        <v>7694948</v>
      </c>
      <c r="CB112" s="805"/>
      <c r="CC112" s="805"/>
      <c r="CD112" s="805"/>
      <c r="CE112" s="805"/>
      <c r="CF112" s="866">
        <v>82.4</v>
      </c>
      <c r="CG112" s="867"/>
      <c r="CH112" s="867"/>
      <c r="CI112" s="867"/>
      <c r="CJ112" s="867"/>
      <c r="CK112" s="922"/>
      <c r="CL112" s="809"/>
      <c r="CM112" s="812" t="s">
        <v>422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x14ac:dyDescent="0.15">
      <c r="A113" s="909"/>
      <c r="B113" s="910"/>
      <c r="C113" s="738" t="s">
        <v>423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645718</v>
      </c>
      <c r="AB113" s="914"/>
      <c r="AC113" s="914"/>
      <c r="AD113" s="914"/>
      <c r="AE113" s="915"/>
      <c r="AF113" s="916">
        <v>603578</v>
      </c>
      <c r="AG113" s="914"/>
      <c r="AH113" s="914"/>
      <c r="AI113" s="914"/>
      <c r="AJ113" s="915"/>
      <c r="AK113" s="916">
        <v>626690</v>
      </c>
      <c r="AL113" s="914"/>
      <c r="AM113" s="914"/>
      <c r="AN113" s="914"/>
      <c r="AO113" s="915"/>
      <c r="AP113" s="917">
        <v>6.7</v>
      </c>
      <c r="AQ113" s="918"/>
      <c r="AR113" s="918"/>
      <c r="AS113" s="918"/>
      <c r="AT113" s="919"/>
      <c r="AU113" s="927"/>
      <c r="AV113" s="928"/>
      <c r="AW113" s="928"/>
      <c r="AX113" s="928"/>
      <c r="AY113" s="928"/>
      <c r="AZ113" s="803" t="s">
        <v>424</v>
      </c>
      <c r="BA113" s="738"/>
      <c r="BB113" s="738"/>
      <c r="BC113" s="738"/>
      <c r="BD113" s="738"/>
      <c r="BE113" s="738"/>
      <c r="BF113" s="738"/>
      <c r="BG113" s="738"/>
      <c r="BH113" s="738"/>
      <c r="BI113" s="738"/>
      <c r="BJ113" s="738"/>
      <c r="BK113" s="738"/>
      <c r="BL113" s="738"/>
      <c r="BM113" s="738"/>
      <c r="BN113" s="738"/>
      <c r="BO113" s="738"/>
      <c r="BP113" s="739"/>
      <c r="BQ113" s="804">
        <v>191007</v>
      </c>
      <c r="BR113" s="805"/>
      <c r="BS113" s="805"/>
      <c r="BT113" s="805"/>
      <c r="BU113" s="805"/>
      <c r="BV113" s="805">
        <v>352834</v>
      </c>
      <c r="BW113" s="805"/>
      <c r="BX113" s="805"/>
      <c r="BY113" s="805"/>
      <c r="BZ113" s="805"/>
      <c r="CA113" s="805">
        <v>421588</v>
      </c>
      <c r="CB113" s="805"/>
      <c r="CC113" s="805"/>
      <c r="CD113" s="805"/>
      <c r="CE113" s="805"/>
      <c r="CF113" s="866">
        <v>4.5</v>
      </c>
      <c r="CG113" s="867"/>
      <c r="CH113" s="867"/>
      <c r="CI113" s="867"/>
      <c r="CJ113" s="867"/>
      <c r="CK113" s="922"/>
      <c r="CL113" s="809"/>
      <c r="CM113" s="812" t="s">
        <v>425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x14ac:dyDescent="0.15">
      <c r="A114" s="909"/>
      <c r="B114" s="910"/>
      <c r="C114" s="738" t="s">
        <v>426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113</v>
      </c>
      <c r="AB114" s="768"/>
      <c r="AC114" s="768"/>
      <c r="AD114" s="768"/>
      <c r="AE114" s="769"/>
      <c r="AF114" s="770" t="s">
        <v>113</v>
      </c>
      <c r="AG114" s="768"/>
      <c r="AH114" s="768"/>
      <c r="AI114" s="768"/>
      <c r="AJ114" s="769"/>
      <c r="AK114" s="770" t="s">
        <v>113</v>
      </c>
      <c r="AL114" s="768"/>
      <c r="AM114" s="768"/>
      <c r="AN114" s="768"/>
      <c r="AO114" s="769"/>
      <c r="AP114" s="815" t="s">
        <v>113</v>
      </c>
      <c r="AQ114" s="816"/>
      <c r="AR114" s="816"/>
      <c r="AS114" s="816"/>
      <c r="AT114" s="817"/>
      <c r="AU114" s="927"/>
      <c r="AV114" s="928"/>
      <c r="AW114" s="928"/>
      <c r="AX114" s="928"/>
      <c r="AY114" s="928"/>
      <c r="AZ114" s="803" t="s">
        <v>427</v>
      </c>
      <c r="BA114" s="738"/>
      <c r="BB114" s="738"/>
      <c r="BC114" s="738"/>
      <c r="BD114" s="738"/>
      <c r="BE114" s="738"/>
      <c r="BF114" s="738"/>
      <c r="BG114" s="738"/>
      <c r="BH114" s="738"/>
      <c r="BI114" s="738"/>
      <c r="BJ114" s="738"/>
      <c r="BK114" s="738"/>
      <c r="BL114" s="738"/>
      <c r="BM114" s="738"/>
      <c r="BN114" s="738"/>
      <c r="BO114" s="738"/>
      <c r="BP114" s="739"/>
      <c r="BQ114" s="804">
        <v>4930413</v>
      </c>
      <c r="BR114" s="805"/>
      <c r="BS114" s="805"/>
      <c r="BT114" s="805"/>
      <c r="BU114" s="805"/>
      <c r="BV114" s="805">
        <v>4653250</v>
      </c>
      <c r="BW114" s="805"/>
      <c r="BX114" s="805"/>
      <c r="BY114" s="805"/>
      <c r="BZ114" s="805"/>
      <c r="CA114" s="805">
        <v>4361579</v>
      </c>
      <c r="CB114" s="805"/>
      <c r="CC114" s="805"/>
      <c r="CD114" s="805"/>
      <c r="CE114" s="805"/>
      <c r="CF114" s="866">
        <v>46.7</v>
      </c>
      <c r="CG114" s="867"/>
      <c r="CH114" s="867"/>
      <c r="CI114" s="867"/>
      <c r="CJ114" s="867"/>
      <c r="CK114" s="922"/>
      <c r="CL114" s="809"/>
      <c r="CM114" s="812" t="s">
        <v>428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429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59324</v>
      </c>
      <c r="AB115" s="914"/>
      <c r="AC115" s="914"/>
      <c r="AD115" s="914"/>
      <c r="AE115" s="915"/>
      <c r="AF115" s="916">
        <v>12367</v>
      </c>
      <c r="AG115" s="914"/>
      <c r="AH115" s="914"/>
      <c r="AI115" s="914"/>
      <c r="AJ115" s="915"/>
      <c r="AK115" s="916">
        <v>30156</v>
      </c>
      <c r="AL115" s="914"/>
      <c r="AM115" s="914"/>
      <c r="AN115" s="914"/>
      <c r="AO115" s="915"/>
      <c r="AP115" s="917">
        <v>0.3</v>
      </c>
      <c r="AQ115" s="918"/>
      <c r="AR115" s="918"/>
      <c r="AS115" s="918"/>
      <c r="AT115" s="919"/>
      <c r="AU115" s="927"/>
      <c r="AV115" s="928"/>
      <c r="AW115" s="928"/>
      <c r="AX115" s="928"/>
      <c r="AY115" s="928"/>
      <c r="AZ115" s="803" t="s">
        <v>430</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431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x14ac:dyDescent="0.15">
      <c r="A116" s="911"/>
      <c r="B116" s="912"/>
      <c r="C116" s="871" t="s">
        <v>432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28</v>
      </c>
      <c r="AB116" s="768"/>
      <c r="AC116" s="768"/>
      <c r="AD116" s="768"/>
      <c r="AE116" s="769"/>
      <c r="AF116" s="770">
        <v>227</v>
      </c>
      <c r="AG116" s="768"/>
      <c r="AH116" s="768"/>
      <c r="AI116" s="768"/>
      <c r="AJ116" s="769"/>
      <c r="AK116" s="770">
        <v>28</v>
      </c>
      <c r="AL116" s="768"/>
      <c r="AM116" s="768"/>
      <c r="AN116" s="768"/>
      <c r="AO116" s="769"/>
      <c r="AP116" s="815">
        <v>0</v>
      </c>
      <c r="AQ116" s="816"/>
      <c r="AR116" s="816"/>
      <c r="AS116" s="816"/>
      <c r="AT116" s="817"/>
      <c r="AU116" s="927"/>
      <c r="AV116" s="928"/>
      <c r="AW116" s="928"/>
      <c r="AX116" s="928"/>
      <c r="AY116" s="928"/>
      <c r="AZ116" s="854" t="s">
        <v>433</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434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435</v>
      </c>
      <c r="Z117" s="894"/>
      <c r="AA117" s="899">
        <v>4165454</v>
      </c>
      <c r="AB117" s="900"/>
      <c r="AC117" s="900"/>
      <c r="AD117" s="900"/>
      <c r="AE117" s="901"/>
      <c r="AF117" s="902">
        <v>3915344</v>
      </c>
      <c r="AG117" s="900"/>
      <c r="AH117" s="900"/>
      <c r="AI117" s="900"/>
      <c r="AJ117" s="901"/>
      <c r="AK117" s="902">
        <v>3752100</v>
      </c>
      <c r="AL117" s="900"/>
      <c r="AM117" s="900"/>
      <c r="AN117" s="900"/>
      <c r="AO117" s="901"/>
      <c r="AP117" s="903"/>
      <c r="AQ117" s="904"/>
      <c r="AR117" s="904"/>
      <c r="AS117" s="904"/>
      <c r="AT117" s="905"/>
      <c r="AU117" s="927"/>
      <c r="AV117" s="928"/>
      <c r="AW117" s="928"/>
      <c r="AX117" s="928"/>
      <c r="AY117" s="928"/>
      <c r="AZ117" s="854" t="s">
        <v>436</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411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409</v>
      </c>
      <c r="AB118" s="893"/>
      <c r="AC118" s="893"/>
      <c r="AD118" s="893"/>
      <c r="AE118" s="894"/>
      <c r="AF118" s="895" t="s">
        <v>289</v>
      </c>
      <c r="AG118" s="893"/>
      <c r="AH118" s="893"/>
      <c r="AI118" s="893"/>
      <c r="AJ118" s="894"/>
      <c r="AK118" s="895" t="s">
        <v>288</v>
      </c>
      <c r="AL118" s="893"/>
      <c r="AM118" s="893"/>
      <c r="AN118" s="893"/>
      <c r="AO118" s="894"/>
      <c r="AP118" s="896" t="s">
        <v>410</v>
      </c>
      <c r="AQ118" s="897"/>
      <c r="AR118" s="897"/>
      <c r="AS118" s="897"/>
      <c r="AT118" s="898"/>
      <c r="AU118" s="927"/>
      <c r="AV118" s="928"/>
      <c r="AW118" s="928"/>
      <c r="AX118" s="928"/>
      <c r="AY118" s="928"/>
      <c r="AZ118" s="870" t="s">
        <v>438</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414</v>
      </c>
      <c r="B119" s="807"/>
      <c r="C119" s="882" t="s">
        <v>415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440</v>
      </c>
      <c r="BP119" s="869"/>
      <c r="BQ119" s="873">
        <v>41422859</v>
      </c>
      <c r="BR119" s="836"/>
      <c r="BS119" s="836"/>
      <c r="BT119" s="836"/>
      <c r="BU119" s="836"/>
      <c r="BV119" s="836">
        <v>40244807</v>
      </c>
      <c r="BW119" s="836"/>
      <c r="BX119" s="836"/>
      <c r="BY119" s="836"/>
      <c r="BZ119" s="836"/>
      <c r="CA119" s="836">
        <v>38614697</v>
      </c>
      <c r="CB119" s="836"/>
      <c r="CC119" s="836"/>
      <c r="CD119" s="836"/>
      <c r="CE119" s="836"/>
      <c r="CF119" s="734"/>
      <c r="CG119" s="735"/>
      <c r="CH119" s="735"/>
      <c r="CI119" s="735"/>
      <c r="CJ119" s="825"/>
      <c r="CK119" s="923"/>
      <c r="CL119" s="811"/>
      <c r="CM119" s="829" t="s">
        <v>441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113</v>
      </c>
      <c r="DH119" s="751"/>
      <c r="DI119" s="751"/>
      <c r="DJ119" s="751"/>
      <c r="DK119" s="752"/>
      <c r="DL119" s="753" t="s">
        <v>113</v>
      </c>
      <c r="DM119" s="751"/>
      <c r="DN119" s="751"/>
      <c r="DO119" s="751"/>
      <c r="DP119" s="752"/>
      <c r="DQ119" s="753" t="s">
        <v>113</v>
      </c>
      <c r="DR119" s="751"/>
      <c r="DS119" s="751"/>
      <c r="DT119" s="751"/>
      <c r="DU119" s="752"/>
      <c r="DV119" s="839" t="s">
        <v>113</v>
      </c>
      <c r="DW119" s="840"/>
      <c r="DX119" s="840"/>
      <c r="DY119" s="840"/>
      <c r="DZ119" s="841"/>
    </row>
    <row r="120" spans="1:130" s="199" customFormat="1" ht="26.25" customHeight="1" x14ac:dyDescent="0.15">
      <c r="A120" s="808"/>
      <c r="B120" s="809"/>
      <c r="C120" s="812" t="s">
        <v>418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442</v>
      </c>
      <c r="AV120" s="875"/>
      <c r="AW120" s="875"/>
      <c r="AX120" s="875"/>
      <c r="AY120" s="876"/>
      <c r="AZ120" s="851" t="s">
        <v>443</v>
      </c>
      <c r="BA120" s="796"/>
      <c r="BB120" s="796"/>
      <c r="BC120" s="796"/>
      <c r="BD120" s="796"/>
      <c r="BE120" s="796"/>
      <c r="BF120" s="796"/>
      <c r="BG120" s="796"/>
      <c r="BH120" s="796"/>
      <c r="BI120" s="796"/>
      <c r="BJ120" s="796"/>
      <c r="BK120" s="796"/>
      <c r="BL120" s="796"/>
      <c r="BM120" s="796"/>
      <c r="BN120" s="796"/>
      <c r="BO120" s="796"/>
      <c r="BP120" s="797"/>
      <c r="BQ120" s="852">
        <v>3008587</v>
      </c>
      <c r="BR120" s="833"/>
      <c r="BS120" s="833"/>
      <c r="BT120" s="833"/>
      <c r="BU120" s="833"/>
      <c r="BV120" s="833">
        <v>3087017</v>
      </c>
      <c r="BW120" s="833"/>
      <c r="BX120" s="833"/>
      <c r="BY120" s="833"/>
      <c r="BZ120" s="833"/>
      <c r="CA120" s="833">
        <v>3320269</v>
      </c>
      <c r="CB120" s="833"/>
      <c r="CC120" s="833"/>
      <c r="CD120" s="833"/>
      <c r="CE120" s="833"/>
      <c r="CF120" s="857">
        <v>35.6</v>
      </c>
      <c r="CG120" s="858"/>
      <c r="CH120" s="858"/>
      <c r="CI120" s="858"/>
      <c r="CJ120" s="858"/>
      <c r="CK120" s="859" t="s">
        <v>444</v>
      </c>
      <c r="CL120" s="843"/>
      <c r="CM120" s="843"/>
      <c r="CN120" s="843"/>
      <c r="CO120" s="844"/>
      <c r="CP120" s="863" t="s">
        <v>394</v>
      </c>
      <c r="CQ120" s="864"/>
      <c r="CR120" s="864"/>
      <c r="CS120" s="864"/>
      <c r="CT120" s="864"/>
      <c r="CU120" s="864"/>
      <c r="CV120" s="864"/>
      <c r="CW120" s="864"/>
      <c r="CX120" s="864"/>
      <c r="CY120" s="864"/>
      <c r="CZ120" s="864"/>
      <c r="DA120" s="864"/>
      <c r="DB120" s="864"/>
      <c r="DC120" s="864"/>
      <c r="DD120" s="864"/>
      <c r="DE120" s="864"/>
      <c r="DF120" s="865"/>
      <c r="DG120" s="852">
        <v>3952073</v>
      </c>
      <c r="DH120" s="833"/>
      <c r="DI120" s="833"/>
      <c r="DJ120" s="833"/>
      <c r="DK120" s="833"/>
      <c r="DL120" s="833">
        <v>3771081</v>
      </c>
      <c r="DM120" s="833"/>
      <c r="DN120" s="833"/>
      <c r="DO120" s="833"/>
      <c r="DP120" s="833"/>
      <c r="DQ120" s="833">
        <v>3571290</v>
      </c>
      <c r="DR120" s="833"/>
      <c r="DS120" s="833"/>
      <c r="DT120" s="833"/>
      <c r="DU120" s="833"/>
      <c r="DV120" s="834">
        <v>38.200000000000003</v>
      </c>
      <c r="DW120" s="834"/>
      <c r="DX120" s="834"/>
      <c r="DY120" s="834"/>
      <c r="DZ120" s="835"/>
    </row>
    <row r="121" spans="1:130" s="199" customFormat="1" ht="26.25" customHeight="1" x14ac:dyDescent="0.15">
      <c r="A121" s="808"/>
      <c r="B121" s="809"/>
      <c r="C121" s="854" t="s">
        <v>445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46359</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446</v>
      </c>
      <c r="BA121" s="738"/>
      <c r="BB121" s="738"/>
      <c r="BC121" s="738"/>
      <c r="BD121" s="738"/>
      <c r="BE121" s="738"/>
      <c r="BF121" s="738"/>
      <c r="BG121" s="738"/>
      <c r="BH121" s="738"/>
      <c r="BI121" s="738"/>
      <c r="BJ121" s="738"/>
      <c r="BK121" s="738"/>
      <c r="BL121" s="738"/>
      <c r="BM121" s="738"/>
      <c r="BN121" s="738"/>
      <c r="BO121" s="738"/>
      <c r="BP121" s="739"/>
      <c r="BQ121" s="804">
        <v>328045</v>
      </c>
      <c r="BR121" s="805"/>
      <c r="BS121" s="805"/>
      <c r="BT121" s="805"/>
      <c r="BU121" s="805"/>
      <c r="BV121" s="805">
        <v>314479</v>
      </c>
      <c r="BW121" s="805"/>
      <c r="BX121" s="805"/>
      <c r="BY121" s="805"/>
      <c r="BZ121" s="805"/>
      <c r="CA121" s="805">
        <v>270263</v>
      </c>
      <c r="CB121" s="805"/>
      <c r="CC121" s="805"/>
      <c r="CD121" s="805"/>
      <c r="CE121" s="805"/>
      <c r="CF121" s="866">
        <v>2.9</v>
      </c>
      <c r="CG121" s="867"/>
      <c r="CH121" s="867"/>
      <c r="CI121" s="867"/>
      <c r="CJ121" s="867"/>
      <c r="CK121" s="860"/>
      <c r="CL121" s="846"/>
      <c r="CM121" s="846"/>
      <c r="CN121" s="846"/>
      <c r="CO121" s="847"/>
      <c r="CP121" s="826" t="s">
        <v>392</v>
      </c>
      <c r="CQ121" s="827"/>
      <c r="CR121" s="827"/>
      <c r="CS121" s="827"/>
      <c r="CT121" s="827"/>
      <c r="CU121" s="827"/>
      <c r="CV121" s="827"/>
      <c r="CW121" s="827"/>
      <c r="CX121" s="827"/>
      <c r="CY121" s="827"/>
      <c r="CZ121" s="827"/>
      <c r="DA121" s="827"/>
      <c r="DB121" s="827"/>
      <c r="DC121" s="827"/>
      <c r="DD121" s="827"/>
      <c r="DE121" s="827"/>
      <c r="DF121" s="828"/>
      <c r="DG121" s="804">
        <v>2566189</v>
      </c>
      <c r="DH121" s="805"/>
      <c r="DI121" s="805"/>
      <c r="DJ121" s="805"/>
      <c r="DK121" s="805"/>
      <c r="DL121" s="805">
        <v>2499350</v>
      </c>
      <c r="DM121" s="805"/>
      <c r="DN121" s="805"/>
      <c r="DO121" s="805"/>
      <c r="DP121" s="805"/>
      <c r="DQ121" s="805">
        <v>2457270</v>
      </c>
      <c r="DR121" s="805"/>
      <c r="DS121" s="805"/>
      <c r="DT121" s="805"/>
      <c r="DU121" s="805"/>
      <c r="DV121" s="782">
        <v>26.3</v>
      </c>
      <c r="DW121" s="782"/>
      <c r="DX121" s="782"/>
      <c r="DY121" s="782"/>
      <c r="DZ121" s="783"/>
    </row>
    <row r="122" spans="1:130" s="199" customFormat="1" ht="26.25" customHeight="1" x14ac:dyDescent="0.15">
      <c r="A122" s="808"/>
      <c r="B122" s="809"/>
      <c r="C122" s="812" t="s">
        <v>428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447</v>
      </c>
      <c r="BA122" s="871"/>
      <c r="BB122" s="871"/>
      <c r="BC122" s="871"/>
      <c r="BD122" s="871"/>
      <c r="BE122" s="871"/>
      <c r="BF122" s="871"/>
      <c r="BG122" s="871"/>
      <c r="BH122" s="871"/>
      <c r="BI122" s="871"/>
      <c r="BJ122" s="871"/>
      <c r="BK122" s="871"/>
      <c r="BL122" s="871"/>
      <c r="BM122" s="871"/>
      <c r="BN122" s="871"/>
      <c r="BO122" s="871"/>
      <c r="BP122" s="872"/>
      <c r="BQ122" s="873">
        <v>22763573</v>
      </c>
      <c r="BR122" s="836"/>
      <c r="BS122" s="836"/>
      <c r="BT122" s="836"/>
      <c r="BU122" s="836"/>
      <c r="BV122" s="836">
        <v>23113158</v>
      </c>
      <c r="BW122" s="836"/>
      <c r="BX122" s="836"/>
      <c r="BY122" s="836"/>
      <c r="BZ122" s="836"/>
      <c r="CA122" s="836">
        <v>22238152</v>
      </c>
      <c r="CB122" s="836"/>
      <c r="CC122" s="836"/>
      <c r="CD122" s="836"/>
      <c r="CE122" s="836"/>
      <c r="CF122" s="837">
        <v>238.2</v>
      </c>
      <c r="CG122" s="838"/>
      <c r="CH122" s="838"/>
      <c r="CI122" s="838"/>
      <c r="CJ122" s="838"/>
      <c r="CK122" s="860"/>
      <c r="CL122" s="846"/>
      <c r="CM122" s="846"/>
      <c r="CN122" s="846"/>
      <c r="CO122" s="847"/>
      <c r="CP122" s="826" t="s">
        <v>389</v>
      </c>
      <c r="CQ122" s="827"/>
      <c r="CR122" s="827"/>
      <c r="CS122" s="827"/>
      <c r="CT122" s="827"/>
      <c r="CU122" s="827"/>
      <c r="CV122" s="827"/>
      <c r="CW122" s="827"/>
      <c r="CX122" s="827"/>
      <c r="CY122" s="827"/>
      <c r="CZ122" s="827"/>
      <c r="DA122" s="827"/>
      <c r="DB122" s="827"/>
      <c r="DC122" s="827"/>
      <c r="DD122" s="827"/>
      <c r="DE122" s="827"/>
      <c r="DF122" s="828"/>
      <c r="DG122" s="804">
        <v>2071829</v>
      </c>
      <c r="DH122" s="805"/>
      <c r="DI122" s="805"/>
      <c r="DJ122" s="805"/>
      <c r="DK122" s="805"/>
      <c r="DL122" s="805">
        <v>1812247</v>
      </c>
      <c r="DM122" s="805"/>
      <c r="DN122" s="805"/>
      <c r="DO122" s="805"/>
      <c r="DP122" s="805"/>
      <c r="DQ122" s="805">
        <v>1665274</v>
      </c>
      <c r="DR122" s="805"/>
      <c r="DS122" s="805"/>
      <c r="DT122" s="805"/>
      <c r="DU122" s="805"/>
      <c r="DV122" s="782">
        <v>17.8</v>
      </c>
      <c r="DW122" s="782"/>
      <c r="DX122" s="782"/>
      <c r="DY122" s="782"/>
      <c r="DZ122" s="783"/>
    </row>
    <row r="123" spans="1:130" s="199" customFormat="1" ht="26.25" customHeight="1" x14ac:dyDescent="0.15">
      <c r="A123" s="808"/>
      <c r="B123" s="809"/>
      <c r="C123" s="812" t="s">
        <v>434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448</v>
      </c>
      <c r="BP123" s="869"/>
      <c r="BQ123" s="823">
        <v>26100205</v>
      </c>
      <c r="BR123" s="824"/>
      <c r="BS123" s="824"/>
      <c r="BT123" s="824"/>
      <c r="BU123" s="824"/>
      <c r="BV123" s="824">
        <v>26514654</v>
      </c>
      <c r="BW123" s="824"/>
      <c r="BX123" s="824"/>
      <c r="BY123" s="824"/>
      <c r="BZ123" s="824"/>
      <c r="CA123" s="824">
        <v>25828684</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v>1031</v>
      </c>
      <c r="DH123" s="768"/>
      <c r="DI123" s="768"/>
      <c r="DJ123" s="768"/>
      <c r="DK123" s="769"/>
      <c r="DL123" s="770">
        <v>1162</v>
      </c>
      <c r="DM123" s="768"/>
      <c r="DN123" s="768"/>
      <c r="DO123" s="768"/>
      <c r="DP123" s="769"/>
      <c r="DQ123" s="770">
        <v>1114</v>
      </c>
      <c r="DR123" s="768"/>
      <c r="DS123" s="768"/>
      <c r="DT123" s="768"/>
      <c r="DU123" s="769"/>
      <c r="DV123" s="815">
        <v>0</v>
      </c>
      <c r="DW123" s="816"/>
      <c r="DX123" s="816"/>
      <c r="DY123" s="816"/>
      <c r="DZ123" s="817"/>
    </row>
    <row r="124" spans="1:130" s="199" customFormat="1" ht="26.25" customHeight="1" thickBot="1" x14ac:dyDescent="0.2">
      <c r="A124" s="808"/>
      <c r="B124" s="809"/>
      <c r="C124" s="812" t="s">
        <v>437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161.4</v>
      </c>
      <c r="BR124" s="822"/>
      <c r="BS124" s="822"/>
      <c r="BT124" s="822"/>
      <c r="BU124" s="822"/>
      <c r="BV124" s="822">
        <v>143.19999999999999</v>
      </c>
      <c r="BW124" s="822"/>
      <c r="BX124" s="822"/>
      <c r="BY124" s="822"/>
      <c r="BZ124" s="822"/>
      <c r="CA124" s="822">
        <v>136.9</v>
      </c>
      <c r="CB124" s="822"/>
      <c r="CC124" s="822"/>
      <c r="CD124" s="822"/>
      <c r="CE124" s="822"/>
      <c r="CF124" s="712"/>
      <c r="CG124" s="713"/>
      <c r="CH124" s="713"/>
      <c r="CI124" s="713"/>
      <c r="CJ124" s="853"/>
      <c r="CK124" s="861"/>
      <c r="CL124" s="861"/>
      <c r="CM124" s="861"/>
      <c r="CN124" s="861"/>
      <c r="CO124" s="862"/>
      <c r="CP124" s="826" t="s">
        <v>450</v>
      </c>
      <c r="CQ124" s="827"/>
      <c r="CR124" s="827"/>
      <c r="CS124" s="827"/>
      <c r="CT124" s="827"/>
      <c r="CU124" s="827"/>
      <c r="CV124" s="827"/>
      <c r="CW124" s="827"/>
      <c r="CX124" s="827"/>
      <c r="CY124" s="827"/>
      <c r="CZ124" s="827"/>
      <c r="DA124" s="827"/>
      <c r="DB124" s="827"/>
      <c r="DC124" s="827"/>
      <c r="DD124" s="827"/>
      <c r="DE124" s="827"/>
      <c r="DF124" s="828"/>
      <c r="DG124" s="750">
        <v>10058</v>
      </c>
      <c r="DH124" s="751"/>
      <c r="DI124" s="751"/>
      <c r="DJ124" s="751"/>
      <c r="DK124" s="752"/>
      <c r="DL124" s="753">
        <v>1540</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x14ac:dyDescent="0.15">
      <c r="A125" s="808"/>
      <c r="B125" s="809"/>
      <c r="C125" s="812" t="s">
        <v>439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451</v>
      </c>
      <c r="CL125" s="843"/>
      <c r="CM125" s="843"/>
      <c r="CN125" s="843"/>
      <c r="CO125" s="844"/>
      <c r="CP125" s="851" t="s">
        <v>452</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441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12965</v>
      </c>
      <c r="AB126" s="768"/>
      <c r="AC126" s="768"/>
      <c r="AD126" s="768"/>
      <c r="AE126" s="769"/>
      <c r="AF126" s="770">
        <v>12367</v>
      </c>
      <c r="AG126" s="768"/>
      <c r="AH126" s="768"/>
      <c r="AI126" s="768"/>
      <c r="AJ126" s="769"/>
      <c r="AK126" s="770">
        <v>30156</v>
      </c>
      <c r="AL126" s="768"/>
      <c r="AM126" s="768"/>
      <c r="AN126" s="768"/>
      <c r="AO126" s="769"/>
      <c r="AP126" s="815">
        <v>0.3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453</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454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113</v>
      </c>
      <c r="AB127" s="768"/>
      <c r="AC127" s="768"/>
      <c r="AD127" s="768"/>
      <c r="AE127" s="769"/>
      <c r="AF127" s="770" t="s">
        <v>113</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455</v>
      </c>
      <c r="AY127" s="800"/>
      <c r="AZ127" s="800"/>
      <c r="BA127" s="800"/>
      <c r="BB127" s="800"/>
      <c r="BC127" s="800"/>
      <c r="BD127" s="800"/>
      <c r="BE127" s="801"/>
      <c r="BF127" s="799" t="s">
        <v>456</v>
      </c>
      <c r="BG127" s="800"/>
      <c r="BH127" s="800"/>
      <c r="BI127" s="800"/>
      <c r="BJ127" s="800"/>
      <c r="BK127" s="800"/>
      <c r="BL127" s="801"/>
      <c r="BM127" s="799" t="s">
        <v>457</v>
      </c>
      <c r="BN127" s="800"/>
      <c r="BO127" s="800"/>
      <c r="BP127" s="800"/>
      <c r="BQ127" s="800"/>
      <c r="BR127" s="800"/>
      <c r="BS127" s="801"/>
      <c r="BT127" s="799" t="s">
        <v>458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459</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460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461</v>
      </c>
      <c r="X128" s="786"/>
      <c r="Y128" s="786"/>
      <c r="Z128" s="787"/>
      <c r="AA128" s="788">
        <v>71085</v>
      </c>
      <c r="AB128" s="789"/>
      <c r="AC128" s="789"/>
      <c r="AD128" s="789"/>
      <c r="AE128" s="790"/>
      <c r="AF128" s="791">
        <v>63013</v>
      </c>
      <c r="AG128" s="789"/>
      <c r="AH128" s="789"/>
      <c r="AI128" s="789"/>
      <c r="AJ128" s="790"/>
      <c r="AK128" s="791">
        <v>64184</v>
      </c>
      <c r="AL128" s="789"/>
      <c r="AM128" s="789"/>
      <c r="AN128" s="789"/>
      <c r="AO128" s="790"/>
      <c r="AP128" s="792"/>
      <c r="AQ128" s="793"/>
      <c r="AR128" s="793"/>
      <c r="AS128" s="793"/>
      <c r="AT128" s="794"/>
      <c r="AU128" s="235"/>
      <c r="AV128" s="235"/>
      <c r="AW128" s="235"/>
      <c r="AX128" s="795" t="s">
        <v>462</v>
      </c>
      <c r="AY128" s="796"/>
      <c r="AZ128" s="796"/>
      <c r="BA128" s="796"/>
      <c r="BB128" s="796"/>
      <c r="BC128" s="796"/>
      <c r="BD128" s="796"/>
      <c r="BE128" s="797"/>
      <c r="BF128" s="774" t="s">
        <v>113</v>
      </c>
      <c r="BG128" s="775"/>
      <c r="BH128" s="775"/>
      <c r="BI128" s="775"/>
      <c r="BJ128" s="775"/>
      <c r="BK128" s="775"/>
      <c r="BL128" s="798"/>
      <c r="BM128" s="774">
        <v>13.1</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463</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t="s">
        <v>113</v>
      </c>
      <c r="DR128" s="779"/>
      <c r="DS128" s="779"/>
      <c r="DT128" s="779"/>
      <c r="DU128" s="779"/>
      <c r="DV128" s="780" t="s">
        <v>113</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464</v>
      </c>
      <c r="X129" s="765"/>
      <c r="Y129" s="765"/>
      <c r="Z129" s="766"/>
      <c r="AA129" s="767">
        <v>12009401</v>
      </c>
      <c r="AB129" s="768"/>
      <c r="AC129" s="768"/>
      <c r="AD129" s="768"/>
      <c r="AE129" s="769"/>
      <c r="AF129" s="770">
        <v>11981387</v>
      </c>
      <c r="AG129" s="768"/>
      <c r="AH129" s="768"/>
      <c r="AI129" s="768"/>
      <c r="AJ129" s="769"/>
      <c r="AK129" s="770">
        <v>11629850</v>
      </c>
      <c r="AL129" s="768"/>
      <c r="AM129" s="768"/>
      <c r="AN129" s="768"/>
      <c r="AO129" s="769"/>
      <c r="AP129" s="771"/>
      <c r="AQ129" s="772"/>
      <c r="AR129" s="772"/>
      <c r="AS129" s="772"/>
      <c r="AT129" s="773"/>
      <c r="AU129" s="237"/>
      <c r="AV129" s="237"/>
      <c r="AW129" s="237"/>
      <c r="AX129" s="737" t="s">
        <v>465</v>
      </c>
      <c r="AY129" s="738"/>
      <c r="AZ129" s="738"/>
      <c r="BA129" s="738"/>
      <c r="BB129" s="738"/>
      <c r="BC129" s="738"/>
      <c r="BD129" s="738"/>
      <c r="BE129" s="739"/>
      <c r="BF129" s="757" t="s">
        <v>113</v>
      </c>
      <c r="BG129" s="758"/>
      <c r="BH129" s="758"/>
      <c r="BI129" s="758"/>
      <c r="BJ129" s="758"/>
      <c r="BK129" s="758"/>
      <c r="BL129" s="759"/>
      <c r="BM129" s="757">
        <v>18.100000000000001</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467</v>
      </c>
      <c r="X130" s="765"/>
      <c r="Y130" s="765"/>
      <c r="Z130" s="766"/>
      <c r="AA130" s="767">
        <v>2516921</v>
      </c>
      <c r="AB130" s="768"/>
      <c r="AC130" s="768"/>
      <c r="AD130" s="768"/>
      <c r="AE130" s="769"/>
      <c r="AF130" s="770">
        <v>2393557</v>
      </c>
      <c r="AG130" s="768"/>
      <c r="AH130" s="768"/>
      <c r="AI130" s="768"/>
      <c r="AJ130" s="769"/>
      <c r="AK130" s="770">
        <v>2292458</v>
      </c>
      <c r="AL130" s="768"/>
      <c r="AM130" s="768"/>
      <c r="AN130" s="768"/>
      <c r="AO130" s="769"/>
      <c r="AP130" s="771"/>
      <c r="AQ130" s="772"/>
      <c r="AR130" s="772"/>
      <c r="AS130" s="772"/>
      <c r="AT130" s="773"/>
      <c r="AU130" s="237"/>
      <c r="AV130" s="237"/>
      <c r="AW130" s="237"/>
      <c r="AX130" s="737" t="s">
        <v>468</v>
      </c>
      <c r="AY130" s="738"/>
      <c r="AZ130" s="738"/>
      <c r="BA130" s="738"/>
      <c r="BB130" s="738"/>
      <c r="BC130" s="738"/>
      <c r="BD130" s="738"/>
      <c r="BE130" s="739"/>
      <c r="BF130" s="740">
        <v>15.5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469</v>
      </c>
      <c r="X131" s="748"/>
      <c r="Y131" s="748"/>
      <c r="Z131" s="749"/>
      <c r="AA131" s="750">
        <v>9492480</v>
      </c>
      <c r="AB131" s="751"/>
      <c r="AC131" s="751"/>
      <c r="AD131" s="751"/>
      <c r="AE131" s="752"/>
      <c r="AF131" s="753">
        <v>9587830</v>
      </c>
      <c r="AG131" s="751"/>
      <c r="AH131" s="751"/>
      <c r="AI131" s="751"/>
      <c r="AJ131" s="752"/>
      <c r="AK131" s="753">
        <v>9337392</v>
      </c>
      <c r="AL131" s="751"/>
      <c r="AM131" s="751"/>
      <c r="AN131" s="751"/>
      <c r="AO131" s="752"/>
      <c r="AP131" s="754"/>
      <c r="AQ131" s="755"/>
      <c r="AR131" s="755"/>
      <c r="AS131" s="755"/>
      <c r="AT131" s="756"/>
      <c r="AU131" s="237"/>
      <c r="AV131" s="237"/>
      <c r="AW131" s="237"/>
      <c r="AX131" s="715" t="s">
        <v>470</v>
      </c>
      <c r="AY131" s="716"/>
      <c r="AZ131" s="716"/>
      <c r="BA131" s="716"/>
      <c r="BB131" s="716"/>
      <c r="BC131" s="716"/>
      <c r="BD131" s="716"/>
      <c r="BE131" s="717"/>
      <c r="BF131" s="718">
        <v>136.9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472</v>
      </c>
      <c r="W132" s="728"/>
      <c r="X132" s="728"/>
      <c r="Y132" s="728"/>
      <c r="Z132" s="729"/>
      <c r="AA132" s="730">
        <v>16.617870150000002</v>
      </c>
      <c r="AB132" s="731"/>
      <c r="AC132" s="731"/>
      <c r="AD132" s="731"/>
      <c r="AE132" s="732"/>
      <c r="AF132" s="733">
        <v>15.21485049</v>
      </c>
      <c r="AG132" s="731"/>
      <c r="AH132" s="731"/>
      <c r="AI132" s="731"/>
      <c r="AJ132" s="732"/>
      <c r="AK132" s="733">
        <v>14.94483685</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473</v>
      </c>
      <c r="W133" s="707"/>
      <c r="X133" s="707"/>
      <c r="Y133" s="707"/>
      <c r="Z133" s="708"/>
      <c r="AA133" s="709">
        <v>17.8</v>
      </c>
      <c r="AB133" s="710"/>
      <c r="AC133" s="710"/>
      <c r="AD133" s="710"/>
      <c r="AE133" s="711"/>
      <c r="AF133" s="709">
        <v>16.7</v>
      </c>
      <c r="AG133" s="710"/>
      <c r="AH133" s="710"/>
      <c r="AI133" s="710"/>
      <c r="AJ133" s="711"/>
      <c r="AK133" s="709">
        <v>15.5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22" t="s">
        <v>476</v>
      </c>
      <c r="L7" s="256"/>
      <c r="M7" s="257" t="s">
        <v>477</v>
      </c>
      <c r="N7" s="258"/>
    </row>
    <row r="8" spans="1:16" x14ac:dyDescent="0.15">
      <c r="A8" s="250"/>
      <c r="B8" s="246"/>
      <c r="C8" s="246"/>
      <c r="D8" s="246"/>
      <c r="E8" s="246"/>
      <c r="F8" s="246"/>
      <c r="G8" s="259"/>
      <c r="H8" s="260"/>
      <c r="I8" s="260"/>
      <c r="J8" s="261"/>
      <c r="K8" s="1123"/>
      <c r="L8" s="262" t="s">
        <v>478</v>
      </c>
      <c r="M8" s="263" t="s">
        <v>479</v>
      </c>
      <c r="N8" s="264" t="s">
        <v>480</v>
      </c>
    </row>
    <row r="9" spans="1:16" x14ac:dyDescent="0.15">
      <c r="A9" s="250"/>
      <c r="B9" s="246"/>
      <c r="C9" s="246"/>
      <c r="D9" s="246"/>
      <c r="E9" s="246"/>
      <c r="F9" s="246"/>
      <c r="G9" s="1136" t="s">
        <v>481</v>
      </c>
      <c r="H9" s="1137"/>
      <c r="I9" s="1137"/>
      <c r="J9" s="1138"/>
      <c r="K9" s="265">
        <v>3476301</v>
      </c>
      <c r="L9" s="266">
        <v>109801</v>
      </c>
      <c r="M9" s="267">
        <v>88814</v>
      </c>
      <c r="N9" s="268">
        <v>23.6</v>
      </c>
    </row>
    <row r="10" spans="1:16" x14ac:dyDescent="0.15">
      <c r="A10" s="250"/>
      <c r="B10" s="246"/>
      <c r="C10" s="246"/>
      <c r="D10" s="246"/>
      <c r="E10" s="246"/>
      <c r="F10" s="246"/>
      <c r="G10" s="1136" t="s">
        <v>482</v>
      </c>
      <c r="H10" s="1137"/>
      <c r="I10" s="1137"/>
      <c r="J10" s="1138"/>
      <c r="K10" s="269">
        <v>250548</v>
      </c>
      <c r="L10" s="270">
        <v>7914</v>
      </c>
      <c r="M10" s="271">
        <v>7348</v>
      </c>
      <c r="N10" s="272">
        <v>7.7</v>
      </c>
    </row>
    <row r="11" spans="1:16" ht="13.5" customHeight="1" x14ac:dyDescent="0.15">
      <c r="A11" s="250"/>
      <c r="B11" s="246"/>
      <c r="C11" s="246"/>
      <c r="D11" s="246"/>
      <c r="E11" s="246"/>
      <c r="F11" s="246"/>
      <c r="G11" s="1136" t="s">
        <v>483</v>
      </c>
      <c r="H11" s="1137"/>
      <c r="I11" s="1137"/>
      <c r="J11" s="1138"/>
      <c r="K11" s="269">
        <v>922728</v>
      </c>
      <c r="L11" s="270">
        <v>29145</v>
      </c>
      <c r="M11" s="271">
        <v>9064</v>
      </c>
      <c r="N11" s="272">
        <v>221.5</v>
      </c>
    </row>
    <row r="12" spans="1:16" ht="13.5" customHeight="1" x14ac:dyDescent="0.15">
      <c r="A12" s="250"/>
      <c r="B12" s="246"/>
      <c r="C12" s="246"/>
      <c r="D12" s="246"/>
      <c r="E12" s="246"/>
      <c r="F12" s="246"/>
      <c r="G12" s="1136" t="s">
        <v>484</v>
      </c>
      <c r="H12" s="1137"/>
      <c r="I12" s="1137"/>
      <c r="J12" s="1138"/>
      <c r="K12" s="269" t="s">
        <v>485</v>
      </c>
      <c r="L12" s="270" t="s">
        <v>485</v>
      </c>
      <c r="M12" s="271">
        <v>917</v>
      </c>
      <c r="N12" s="272" t="s">
        <v>485</v>
      </c>
    </row>
    <row r="13" spans="1:16" ht="13.5" customHeight="1" x14ac:dyDescent="0.15">
      <c r="A13" s="250"/>
      <c r="B13" s="246"/>
      <c r="C13" s="246"/>
      <c r="D13" s="246"/>
      <c r="E13" s="246"/>
      <c r="F13" s="246"/>
      <c r="G13" s="1136" t="s">
        <v>486</v>
      </c>
      <c r="H13" s="1137"/>
      <c r="I13" s="1137"/>
      <c r="J13" s="1138"/>
      <c r="K13" s="269" t="s">
        <v>485</v>
      </c>
      <c r="L13" s="270" t="s">
        <v>485</v>
      </c>
      <c r="M13" s="271">
        <v>11</v>
      </c>
      <c r="N13" s="272" t="s">
        <v>485</v>
      </c>
    </row>
    <row r="14" spans="1:16" ht="13.5" customHeight="1" x14ac:dyDescent="0.15">
      <c r="A14" s="250"/>
      <c r="B14" s="246"/>
      <c r="C14" s="246"/>
      <c r="D14" s="246"/>
      <c r="E14" s="246"/>
      <c r="F14" s="246"/>
      <c r="G14" s="1136" t="s">
        <v>487</v>
      </c>
      <c r="H14" s="1137"/>
      <c r="I14" s="1137"/>
      <c r="J14" s="1138"/>
      <c r="K14" s="269">
        <v>101592</v>
      </c>
      <c r="L14" s="270">
        <v>3209</v>
      </c>
      <c r="M14" s="271">
        <v>3976</v>
      </c>
      <c r="N14" s="272">
        <v>-19.3</v>
      </c>
    </row>
    <row r="15" spans="1:16" ht="13.5" customHeight="1" x14ac:dyDescent="0.15">
      <c r="A15" s="250"/>
      <c r="B15" s="246"/>
      <c r="C15" s="246"/>
      <c r="D15" s="246"/>
      <c r="E15" s="246"/>
      <c r="F15" s="246"/>
      <c r="G15" s="1136" t="s">
        <v>488</v>
      </c>
      <c r="H15" s="1137"/>
      <c r="I15" s="1137"/>
      <c r="J15" s="1138"/>
      <c r="K15" s="269">
        <v>68037</v>
      </c>
      <c r="L15" s="270">
        <v>2149</v>
      </c>
      <c r="M15" s="271">
        <v>2094</v>
      </c>
      <c r="N15" s="272">
        <v>2.6</v>
      </c>
    </row>
    <row r="16" spans="1:16" x14ac:dyDescent="0.15">
      <c r="A16" s="250"/>
      <c r="B16" s="246"/>
      <c r="C16" s="246"/>
      <c r="D16" s="246"/>
      <c r="E16" s="246"/>
      <c r="F16" s="246"/>
      <c r="G16" s="1139" t="s">
        <v>489</v>
      </c>
      <c r="H16" s="1140"/>
      <c r="I16" s="1140"/>
      <c r="J16" s="1141"/>
      <c r="K16" s="270">
        <v>-455243</v>
      </c>
      <c r="L16" s="270">
        <v>-14379</v>
      </c>
      <c r="M16" s="271">
        <v>-9674</v>
      </c>
      <c r="N16" s="272">
        <v>48.6</v>
      </c>
    </row>
    <row r="17" spans="1:16" x14ac:dyDescent="0.15">
      <c r="A17" s="250"/>
      <c r="B17" s="246"/>
      <c r="C17" s="246"/>
      <c r="D17" s="246"/>
      <c r="E17" s="246"/>
      <c r="F17" s="246"/>
      <c r="G17" s="1139" t="s">
        <v>172</v>
      </c>
      <c r="H17" s="1140"/>
      <c r="I17" s="1140"/>
      <c r="J17" s="1141"/>
      <c r="K17" s="270">
        <v>4363963</v>
      </c>
      <c r="L17" s="270">
        <v>137838</v>
      </c>
      <c r="M17" s="271">
        <v>102550</v>
      </c>
      <c r="N17" s="272">
        <v>34.4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33" t="s">
        <v>494</v>
      </c>
      <c r="H21" s="1134"/>
      <c r="I21" s="1134"/>
      <c r="J21" s="1135"/>
      <c r="K21" s="282">
        <v>11.18</v>
      </c>
      <c r="L21" s="283">
        <v>9.9600000000000009</v>
      </c>
      <c r="M21" s="284">
        <v>1.22</v>
      </c>
      <c r="N21" s="251"/>
      <c r="O21" s="285"/>
      <c r="P21" s="281"/>
    </row>
    <row r="22" spans="1:16" s="286" customFormat="1" x14ac:dyDescent="0.15">
      <c r="A22" s="281"/>
      <c r="B22" s="251"/>
      <c r="C22" s="251"/>
      <c r="D22" s="251"/>
      <c r="E22" s="251"/>
      <c r="F22" s="251"/>
      <c r="G22" s="1133" t="s">
        <v>495</v>
      </c>
      <c r="H22" s="1134"/>
      <c r="I22" s="1134"/>
      <c r="J22" s="1135"/>
      <c r="K22" s="287">
        <v>96.3</v>
      </c>
      <c r="L22" s="288">
        <v>97.8</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22" t="s">
        <v>476</v>
      </c>
      <c r="L30" s="256"/>
      <c r="M30" s="257" t="s">
        <v>477</v>
      </c>
      <c r="N30" s="258"/>
    </row>
    <row r="31" spans="1:16" x14ac:dyDescent="0.15">
      <c r="A31" s="250"/>
      <c r="B31" s="246"/>
      <c r="C31" s="246"/>
      <c r="D31" s="246"/>
      <c r="E31" s="246"/>
      <c r="F31" s="246"/>
      <c r="G31" s="259"/>
      <c r="H31" s="260"/>
      <c r="I31" s="260"/>
      <c r="J31" s="261"/>
      <c r="K31" s="1123"/>
      <c r="L31" s="262" t="s">
        <v>478</v>
      </c>
      <c r="M31" s="263" t="s">
        <v>479</v>
      </c>
      <c r="N31" s="264" t="s">
        <v>480</v>
      </c>
    </row>
    <row r="32" spans="1:16" ht="27" customHeight="1" x14ac:dyDescent="0.15">
      <c r="A32" s="250"/>
      <c r="B32" s="246"/>
      <c r="C32" s="246"/>
      <c r="D32" s="246"/>
      <c r="E32" s="246"/>
      <c r="F32" s="246"/>
      <c r="G32" s="1124" t="s">
        <v>499</v>
      </c>
      <c r="H32" s="1125"/>
      <c r="I32" s="1125"/>
      <c r="J32" s="1126"/>
      <c r="K32" s="296">
        <v>3094283</v>
      </c>
      <c r="L32" s="296">
        <v>97735</v>
      </c>
      <c r="M32" s="297">
        <v>68120</v>
      </c>
      <c r="N32" s="298">
        <v>43.5</v>
      </c>
    </row>
    <row r="33" spans="1:16" ht="13.5" customHeight="1" x14ac:dyDescent="0.15">
      <c r="A33" s="250"/>
      <c r="B33" s="246"/>
      <c r="C33" s="246"/>
      <c r="D33" s="246"/>
      <c r="E33" s="246"/>
      <c r="F33" s="246"/>
      <c r="G33" s="1124" t="s">
        <v>500</v>
      </c>
      <c r="H33" s="1125"/>
      <c r="I33" s="1125"/>
      <c r="J33" s="1126"/>
      <c r="K33" s="296" t="s">
        <v>485</v>
      </c>
      <c r="L33" s="296" t="s">
        <v>485</v>
      </c>
      <c r="M33" s="297" t="s">
        <v>485</v>
      </c>
      <c r="N33" s="298" t="s">
        <v>485</v>
      </c>
    </row>
    <row r="34" spans="1:16" ht="27" customHeight="1" x14ac:dyDescent="0.15">
      <c r="A34" s="250"/>
      <c r="B34" s="246"/>
      <c r="C34" s="246"/>
      <c r="D34" s="246"/>
      <c r="E34" s="246"/>
      <c r="F34" s="246"/>
      <c r="G34" s="1124" t="s">
        <v>501</v>
      </c>
      <c r="H34" s="1125"/>
      <c r="I34" s="1125"/>
      <c r="J34" s="1126"/>
      <c r="K34" s="296">
        <v>943</v>
      </c>
      <c r="L34" s="296">
        <v>30</v>
      </c>
      <c r="M34" s="297">
        <v>13</v>
      </c>
      <c r="N34" s="298">
        <v>130.80000000000001</v>
      </c>
    </row>
    <row r="35" spans="1:16" ht="27" customHeight="1" x14ac:dyDescent="0.15">
      <c r="A35" s="250"/>
      <c r="B35" s="246"/>
      <c r="C35" s="246"/>
      <c r="D35" s="246"/>
      <c r="E35" s="246"/>
      <c r="F35" s="246"/>
      <c r="G35" s="1124" t="s">
        <v>502</v>
      </c>
      <c r="H35" s="1125"/>
      <c r="I35" s="1125"/>
      <c r="J35" s="1126"/>
      <c r="K35" s="296">
        <v>626690</v>
      </c>
      <c r="L35" s="296">
        <v>19794</v>
      </c>
      <c r="M35" s="297">
        <v>17609</v>
      </c>
      <c r="N35" s="298">
        <v>12.4</v>
      </c>
    </row>
    <row r="36" spans="1:16" ht="27" customHeight="1" x14ac:dyDescent="0.15">
      <c r="A36" s="250"/>
      <c r="B36" s="246"/>
      <c r="C36" s="246"/>
      <c r="D36" s="246"/>
      <c r="E36" s="246"/>
      <c r="F36" s="246"/>
      <c r="G36" s="1124" t="s">
        <v>503</v>
      </c>
      <c r="H36" s="1125"/>
      <c r="I36" s="1125"/>
      <c r="J36" s="1126"/>
      <c r="K36" s="296" t="s">
        <v>485</v>
      </c>
      <c r="L36" s="296" t="s">
        <v>485</v>
      </c>
      <c r="M36" s="297">
        <v>2944</v>
      </c>
      <c r="N36" s="298" t="s">
        <v>485</v>
      </c>
    </row>
    <row r="37" spans="1:16" ht="13.5" customHeight="1" x14ac:dyDescent="0.15">
      <c r="A37" s="250"/>
      <c r="B37" s="246"/>
      <c r="C37" s="246"/>
      <c r="D37" s="246"/>
      <c r="E37" s="246"/>
      <c r="F37" s="246"/>
      <c r="G37" s="1124" t="s">
        <v>504</v>
      </c>
      <c r="H37" s="1125"/>
      <c r="I37" s="1125"/>
      <c r="J37" s="1126"/>
      <c r="K37" s="296">
        <v>30156</v>
      </c>
      <c r="L37" s="296">
        <v>952</v>
      </c>
      <c r="M37" s="297">
        <v>1200</v>
      </c>
      <c r="N37" s="298">
        <v>-20.7</v>
      </c>
    </row>
    <row r="38" spans="1:16" ht="27" customHeight="1" x14ac:dyDescent="0.15">
      <c r="A38" s="250"/>
      <c r="B38" s="246"/>
      <c r="C38" s="246"/>
      <c r="D38" s="246"/>
      <c r="E38" s="246"/>
      <c r="F38" s="246"/>
      <c r="G38" s="1127" t="s">
        <v>505</v>
      </c>
      <c r="H38" s="1128"/>
      <c r="I38" s="1128"/>
      <c r="J38" s="1129"/>
      <c r="K38" s="299">
        <v>28</v>
      </c>
      <c r="L38" s="299">
        <v>1</v>
      </c>
      <c r="M38" s="300">
        <v>5</v>
      </c>
      <c r="N38" s="301">
        <v>-80</v>
      </c>
      <c r="O38" s="295"/>
    </row>
    <row r="39" spans="1:16" x14ac:dyDescent="0.15">
      <c r="A39" s="250"/>
      <c r="B39" s="246"/>
      <c r="C39" s="246"/>
      <c r="D39" s="246"/>
      <c r="E39" s="246"/>
      <c r="F39" s="246"/>
      <c r="G39" s="1127" t="s">
        <v>506</v>
      </c>
      <c r="H39" s="1128"/>
      <c r="I39" s="1128"/>
      <c r="J39" s="1129"/>
      <c r="K39" s="302">
        <v>-64184</v>
      </c>
      <c r="L39" s="302">
        <v>-2027</v>
      </c>
      <c r="M39" s="303">
        <v>-3946</v>
      </c>
      <c r="N39" s="304">
        <v>-48.6</v>
      </c>
      <c r="O39" s="295"/>
    </row>
    <row r="40" spans="1:16" ht="27" customHeight="1" x14ac:dyDescent="0.15">
      <c r="A40" s="250"/>
      <c r="B40" s="246"/>
      <c r="C40" s="246"/>
      <c r="D40" s="246"/>
      <c r="E40" s="246"/>
      <c r="F40" s="246"/>
      <c r="G40" s="1124" t="s">
        <v>507</v>
      </c>
      <c r="H40" s="1125"/>
      <c r="I40" s="1125"/>
      <c r="J40" s="1126"/>
      <c r="K40" s="302">
        <v>-2292458</v>
      </c>
      <c r="L40" s="302">
        <v>-72409</v>
      </c>
      <c r="M40" s="303">
        <v>-59158</v>
      </c>
      <c r="N40" s="304">
        <v>22.4</v>
      </c>
      <c r="O40" s="295"/>
    </row>
    <row r="41" spans="1:16" x14ac:dyDescent="0.15">
      <c r="A41" s="250"/>
      <c r="B41" s="246"/>
      <c r="C41" s="246"/>
      <c r="D41" s="246"/>
      <c r="E41" s="246"/>
      <c r="F41" s="246"/>
      <c r="G41" s="1130" t="s">
        <v>283</v>
      </c>
      <c r="H41" s="1131"/>
      <c r="I41" s="1131"/>
      <c r="J41" s="1132"/>
      <c r="K41" s="296">
        <v>1395458</v>
      </c>
      <c r="L41" s="302">
        <v>44076</v>
      </c>
      <c r="M41" s="303">
        <v>26787</v>
      </c>
      <c r="N41" s="304">
        <v>64.5</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17" t="s">
        <v>476</v>
      </c>
      <c r="J49" s="1119" t="s">
        <v>511</v>
      </c>
      <c r="K49" s="1120"/>
      <c r="L49" s="1120"/>
      <c r="M49" s="1120"/>
      <c r="N49" s="1121"/>
    </row>
    <row r="50" spans="1:14" x14ac:dyDescent="0.15">
      <c r="A50" s="250"/>
      <c r="B50" s="246"/>
      <c r="C50" s="246"/>
      <c r="D50" s="246"/>
      <c r="E50" s="246"/>
      <c r="F50" s="246"/>
      <c r="G50" s="314"/>
      <c r="H50" s="315"/>
      <c r="I50" s="1118"/>
      <c r="J50" s="316" t="s">
        <v>512</v>
      </c>
      <c r="K50" s="317" t="s">
        <v>513</v>
      </c>
      <c r="L50" s="318" t="s">
        <v>514</v>
      </c>
      <c r="M50" s="319" t="s">
        <v>515</v>
      </c>
      <c r="N50" s="320" t="s">
        <v>516</v>
      </c>
    </row>
    <row r="51" spans="1:14" x14ac:dyDescent="0.15">
      <c r="A51" s="250"/>
      <c r="B51" s="246"/>
      <c r="C51" s="246"/>
      <c r="D51" s="246"/>
      <c r="E51" s="246"/>
      <c r="F51" s="246"/>
      <c r="G51" s="312" t="s">
        <v>517</v>
      </c>
      <c r="H51" s="313"/>
      <c r="I51" s="321">
        <v>2038071</v>
      </c>
      <c r="J51" s="322">
        <v>59848</v>
      </c>
      <c r="K51" s="323">
        <v>39.6</v>
      </c>
      <c r="L51" s="324">
        <v>75709</v>
      </c>
      <c r="M51" s="325">
        <v>12.7</v>
      </c>
      <c r="N51" s="326">
        <v>26.9</v>
      </c>
    </row>
    <row r="52" spans="1:14" x14ac:dyDescent="0.15">
      <c r="A52" s="250"/>
      <c r="B52" s="246"/>
      <c r="C52" s="246"/>
      <c r="D52" s="246"/>
      <c r="E52" s="246"/>
      <c r="F52" s="246"/>
      <c r="G52" s="327"/>
      <c r="H52" s="328" t="s">
        <v>518</v>
      </c>
      <c r="I52" s="329">
        <v>672815</v>
      </c>
      <c r="J52" s="330">
        <v>19757</v>
      </c>
      <c r="K52" s="331">
        <v>-3.6</v>
      </c>
      <c r="L52" s="332">
        <v>35212</v>
      </c>
      <c r="M52" s="333">
        <v>0</v>
      </c>
      <c r="N52" s="334">
        <v>-3.6</v>
      </c>
    </row>
    <row r="53" spans="1:14" x14ac:dyDescent="0.15">
      <c r="A53" s="250"/>
      <c r="B53" s="246"/>
      <c r="C53" s="246"/>
      <c r="D53" s="246"/>
      <c r="E53" s="246"/>
      <c r="F53" s="246"/>
      <c r="G53" s="312" t="s">
        <v>519</v>
      </c>
      <c r="H53" s="313"/>
      <c r="I53" s="321">
        <v>2442423</v>
      </c>
      <c r="J53" s="322">
        <v>72672</v>
      </c>
      <c r="K53" s="323">
        <v>21.4</v>
      </c>
      <c r="L53" s="324">
        <v>90961</v>
      </c>
      <c r="M53" s="325">
        <v>20.100000000000001</v>
      </c>
      <c r="N53" s="326">
        <v>1.3</v>
      </c>
    </row>
    <row r="54" spans="1:14" x14ac:dyDescent="0.15">
      <c r="A54" s="250"/>
      <c r="B54" s="246"/>
      <c r="C54" s="246"/>
      <c r="D54" s="246"/>
      <c r="E54" s="246"/>
      <c r="F54" s="246"/>
      <c r="G54" s="327"/>
      <c r="H54" s="328" t="s">
        <v>518</v>
      </c>
      <c r="I54" s="329">
        <v>904488</v>
      </c>
      <c r="J54" s="330">
        <v>26912</v>
      </c>
      <c r="K54" s="331">
        <v>36.200000000000003</v>
      </c>
      <c r="L54" s="332">
        <v>37720</v>
      </c>
      <c r="M54" s="333">
        <v>7.1</v>
      </c>
      <c r="N54" s="334">
        <v>29.1</v>
      </c>
    </row>
    <row r="55" spans="1:14" x14ac:dyDescent="0.15">
      <c r="A55" s="250"/>
      <c r="B55" s="246"/>
      <c r="C55" s="246"/>
      <c r="D55" s="246"/>
      <c r="E55" s="246"/>
      <c r="F55" s="246"/>
      <c r="G55" s="312" t="s">
        <v>520</v>
      </c>
      <c r="H55" s="313"/>
      <c r="I55" s="321">
        <v>2610322</v>
      </c>
      <c r="J55" s="322">
        <v>79141</v>
      </c>
      <c r="K55" s="323">
        <v>8.9</v>
      </c>
      <c r="L55" s="324">
        <v>106614</v>
      </c>
      <c r="M55" s="325">
        <v>17.2</v>
      </c>
      <c r="N55" s="326">
        <v>-8.3000000000000007</v>
      </c>
    </row>
    <row r="56" spans="1:14" x14ac:dyDescent="0.15">
      <c r="A56" s="250"/>
      <c r="B56" s="246"/>
      <c r="C56" s="246"/>
      <c r="D56" s="246"/>
      <c r="E56" s="246"/>
      <c r="F56" s="246"/>
      <c r="G56" s="327"/>
      <c r="H56" s="328" t="s">
        <v>518</v>
      </c>
      <c r="I56" s="329">
        <v>1311485</v>
      </c>
      <c r="J56" s="330">
        <v>39762</v>
      </c>
      <c r="K56" s="331">
        <v>47.7</v>
      </c>
      <c r="L56" s="332">
        <v>45545</v>
      </c>
      <c r="M56" s="333">
        <v>20.7</v>
      </c>
      <c r="N56" s="334">
        <v>27</v>
      </c>
    </row>
    <row r="57" spans="1:14" x14ac:dyDescent="0.15">
      <c r="A57" s="250"/>
      <c r="B57" s="246"/>
      <c r="C57" s="246"/>
      <c r="D57" s="246"/>
      <c r="E57" s="246"/>
      <c r="F57" s="246"/>
      <c r="G57" s="312" t="s">
        <v>521</v>
      </c>
      <c r="H57" s="313"/>
      <c r="I57" s="321">
        <v>2424438</v>
      </c>
      <c r="J57" s="322">
        <v>75083</v>
      </c>
      <c r="K57" s="323">
        <v>-5.0999999999999996</v>
      </c>
      <c r="L57" s="324">
        <v>85459</v>
      </c>
      <c r="M57" s="325">
        <v>-19.8</v>
      </c>
      <c r="N57" s="326">
        <v>14.7</v>
      </c>
    </row>
    <row r="58" spans="1:14" x14ac:dyDescent="0.15">
      <c r="A58" s="250"/>
      <c r="B58" s="246"/>
      <c r="C58" s="246"/>
      <c r="D58" s="246"/>
      <c r="E58" s="246"/>
      <c r="F58" s="246"/>
      <c r="G58" s="327"/>
      <c r="H58" s="328" t="s">
        <v>518</v>
      </c>
      <c r="I58" s="329">
        <v>1365623</v>
      </c>
      <c r="J58" s="330">
        <v>42292</v>
      </c>
      <c r="K58" s="331">
        <v>6.4</v>
      </c>
      <c r="L58" s="332">
        <v>44378</v>
      </c>
      <c r="M58" s="333">
        <v>-2.6</v>
      </c>
      <c r="N58" s="334">
        <v>9</v>
      </c>
    </row>
    <row r="59" spans="1:14" x14ac:dyDescent="0.15">
      <c r="A59" s="250"/>
      <c r="B59" s="246"/>
      <c r="C59" s="246"/>
      <c r="D59" s="246"/>
      <c r="E59" s="246"/>
      <c r="F59" s="246"/>
      <c r="G59" s="312" t="s">
        <v>522</v>
      </c>
      <c r="H59" s="313"/>
      <c r="I59" s="321">
        <v>1873918</v>
      </c>
      <c r="J59" s="322">
        <v>59189</v>
      </c>
      <c r="K59" s="323">
        <v>-21.2</v>
      </c>
      <c r="L59" s="324">
        <v>83280</v>
      </c>
      <c r="M59" s="325">
        <v>-2.5</v>
      </c>
      <c r="N59" s="326">
        <v>-18.7</v>
      </c>
    </row>
    <row r="60" spans="1:14" x14ac:dyDescent="0.15">
      <c r="A60" s="250"/>
      <c r="B60" s="246"/>
      <c r="C60" s="246"/>
      <c r="D60" s="246"/>
      <c r="E60" s="246"/>
      <c r="F60" s="246"/>
      <c r="G60" s="327"/>
      <c r="H60" s="328" t="s">
        <v>518</v>
      </c>
      <c r="I60" s="335">
        <v>1102154</v>
      </c>
      <c r="J60" s="330">
        <v>34812</v>
      </c>
      <c r="K60" s="331">
        <v>-17.7</v>
      </c>
      <c r="L60" s="332">
        <v>43123</v>
      </c>
      <c r="M60" s="333">
        <v>-2.8</v>
      </c>
      <c r="N60" s="334">
        <v>-14.9</v>
      </c>
    </row>
    <row r="61" spans="1:14" x14ac:dyDescent="0.15">
      <c r="A61" s="250"/>
      <c r="B61" s="246"/>
      <c r="C61" s="246"/>
      <c r="D61" s="246"/>
      <c r="E61" s="246"/>
      <c r="F61" s="246"/>
      <c r="G61" s="312" t="s">
        <v>523</v>
      </c>
      <c r="H61" s="336"/>
      <c r="I61" s="337">
        <v>2277834</v>
      </c>
      <c r="J61" s="338">
        <v>69187</v>
      </c>
      <c r="K61" s="339">
        <v>8.6999999999999993</v>
      </c>
      <c r="L61" s="340">
        <v>88405</v>
      </c>
      <c r="M61" s="341">
        <v>5.5</v>
      </c>
      <c r="N61" s="326">
        <v>3.2</v>
      </c>
    </row>
    <row r="62" spans="1:14" x14ac:dyDescent="0.15">
      <c r="A62" s="250"/>
      <c r="B62" s="246"/>
      <c r="C62" s="246"/>
      <c r="D62" s="246"/>
      <c r="E62" s="246"/>
      <c r="F62" s="246"/>
      <c r="G62" s="327"/>
      <c r="H62" s="328" t="s">
        <v>518</v>
      </c>
      <c r="I62" s="329">
        <v>1071313</v>
      </c>
      <c r="J62" s="330">
        <v>32707</v>
      </c>
      <c r="K62" s="331">
        <v>13.8</v>
      </c>
      <c r="L62" s="332">
        <v>41196</v>
      </c>
      <c r="M62" s="333">
        <v>4.5</v>
      </c>
      <c r="N62" s="334">
        <v>9.3000000000000007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42" t="s">
        <v>3</v>
      </c>
      <c r="D47" s="1142"/>
      <c r="E47" s="1143"/>
      <c r="F47" s="11">
        <v>13.82</v>
      </c>
      <c r="G47" s="12">
        <v>17.41</v>
      </c>
      <c r="H47" s="12">
        <v>19.39</v>
      </c>
      <c r="I47" s="12">
        <v>19.47</v>
      </c>
      <c r="J47" s="13">
        <v>20.95</v>
      </c>
    </row>
    <row r="48" spans="2:10" ht="57.75" customHeight="1" x14ac:dyDescent="0.15">
      <c r="B48" s="14"/>
      <c r="C48" s="1144" t="s">
        <v>4</v>
      </c>
      <c r="D48" s="1144"/>
      <c r="E48" s="1145"/>
      <c r="F48" s="15">
        <v>5.24</v>
      </c>
      <c r="G48" s="16">
        <v>5.61</v>
      </c>
      <c r="H48" s="16">
        <v>2.29</v>
      </c>
      <c r="I48" s="16">
        <v>5.36</v>
      </c>
      <c r="J48" s="17">
        <v>3.17</v>
      </c>
    </row>
    <row r="49" spans="2:10" ht="57.75" customHeight="1" thickBot="1" x14ac:dyDescent="0.2">
      <c r="B49" s="18"/>
      <c r="C49" s="1146" t="s">
        <v>5</v>
      </c>
      <c r="D49" s="1146"/>
      <c r="E49" s="1147"/>
      <c r="F49" s="19">
        <v>0.59</v>
      </c>
      <c r="G49" s="20">
        <v>4.12</v>
      </c>
      <c r="H49" s="20" t="s">
        <v>530</v>
      </c>
      <c r="I49" s="20">
        <v>3.1</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2018-11-20T09:16:07Z</cp:lastPrinted>
  <dcterms:created xsi:type="dcterms:W3CDTF">2018-01-24T05:41:29Z</dcterms:created>
  <dcterms:modified xsi:type="dcterms:W3CDTF">2018-11-20T09:16:23Z</dcterms:modified>
  <cp:category/>
</cp:coreProperties>
</file>