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city.uda.nara.jp\財政課\●●地方財政状況調査（決算統計）●●\▼財政状況資料集▼【H20-H    】\H30財政状況資料集\04県提出\"/>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<sst xmlns="http://schemas.openxmlformats.org/spreadsheetml/2006/main" count="1096" uniqueCount="619">
  <si>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</si>
  <si>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</si>
  <si>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</si>
  <si>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</si>
  <si>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</si>
  <si>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</si>
  <si>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</si>
  <si>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</si>
  <si>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</si>
  <si>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</si>
  <si>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</si>
  <si>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</si>
  <si>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</si>
  <si>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</si>
  <si>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</si>
  <si>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</si>
  <si>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</si>
  <si>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</si>
  <si>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</si>
  <si>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</si>
  <si>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</si>
  <si>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</si>
  <si>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</si>
  <si>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</si>
  <si>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</si>
  <si>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</si>
  <si>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</si>
  <si>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</si>
  <si>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</si>
  <si>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</si>
  <si>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</si>
  <si>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</si>
  <si>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</si>
  <si>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</si>
  <si>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</si>
  <si>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</si>
  <si>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</si>
  <si>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</si>
  <si>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</si>
  <si>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</si>
  <si>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</si>
  <si>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</si>
  <si>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</si>
  <si>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</si>
  <si>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</si>
  <si>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</si>
  <si>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</si>
  <si>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</si>
  <si>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</si>
  <si>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</si>
  <si>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</si>
  <si>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</si>
  <si>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</si>
  <si>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</si>
  <si>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</si>
  <si>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</si>
  <si>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</si>
  <si>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</si>
  <si>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</si>
  <si>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</si>
  <si>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</si>
  <si>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</si>
  <si>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</si>
  <si>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</si>
  <si>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</si>
  <si>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</si>
  <si>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</si>
  <si>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</si>
  <si>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</si>
  <si>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</si>
  <si>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</si>
  <si>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</si>
  <si>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</si>
  <si>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</si>
  <si>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</si>
  <si>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</si>
  <si>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</si>
  <si>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</si>
  <si>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</si>
  <si>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</si>
  <si>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</si>
  <si>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</si>
  <si>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</si>
  <si>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</si>
  <si>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</si>
  <si>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</si>
  <si>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</si>
  <si>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</si>
  <si>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</si>
  <si>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</si>
  <si>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</si>
  <si>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</si>
  <si>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</si>
  <si>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</si>
  <si>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</si>
  <si>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</si>
  <si>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</si>
  <si>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宇陀市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</si>
  <si>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</si>
  <si>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</si>
  <si>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</si>
  <si>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</si>
  <si>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</si>
  <si>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</si>
  <si>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</si>
  <si>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</si>
  <si>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</si>
  <si>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</si>
  <si>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</si>
  <si>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</si>
  <si>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</si>
  <si>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</si>
  <si>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</si>
  <si>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</si>
  <si>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</si>
  <si>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</si>
  <si>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</si>
  <si>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</si>
  <si>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</si>
  <si>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</si>
  <si>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</si>
  <si>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</si>
  <si>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</si>
  <si>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-9.1</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</si>
  <si>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</si>
  <si>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</si>
  <si>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</si>
  <si>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</si>
  <si>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</si>
  <si>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</si>
  <si>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</si>
  <si>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</si>
  <si>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</si>
  <si>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</si>
  <si>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</si>
  <si>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</si>
  <si>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</si>
  <si>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</si>
  <si>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</si>
  <si>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</si>
  <si>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</si>
  <si>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</si>
  <si>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</si>
  <si>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</si>
  <si>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</si>
  <si>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</si>
  <si>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</si>
  <si>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</si>
  <si>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</si>
  <si>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</si>
  <si>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</si>
  <si>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</si>
  <si>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4"/>
  </si>
  <si>
    <t>保養センター事業特別会計</t>
    <phoneticPr fontId="5"/>
  </si>
  <si>
    <t>うち日本人(％)</t>
    <phoneticPr fontId="5"/>
  </si>
  <si>
    <t>-2.2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</si>
  <si>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</si>
  <si>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</si>
  <si>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</si>
  <si>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</si>
  <si>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</si>
  <si>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</si>
  <si>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</si>
  <si>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</si>
  <si>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</si>
  <si>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</si>
  <si>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</si>
  <si>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</si>
  <si>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</si>
  <si>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</si>
  <si>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</si>
  <si>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</si>
  <si>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</si>
  <si>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</si>
  <si>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</si>
  <si>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</si>
  <si>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</si>
  <si>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</si>
  <si>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</si>
  <si>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</si>
  <si>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</si>
  <si>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</si>
  <si>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</si>
  <si>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</si>
  <si>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</si>
  <si>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</si>
  <si>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</si>
  <si>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</si>
  <si>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</si>
  <si>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</si>
  <si>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</si>
  <si>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</si>
  <si>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</si>
  <si>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</si>
  <si>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</si>
  <si>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</si>
  <si>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</si>
  <si>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</si>
  <si>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</si>
  <si>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</si>
  <si>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</si>
  <si>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</si>
  <si>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</si>
  <si>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</si>
  <si>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</si>
  <si>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</si>
  <si>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</si>
  <si>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</si>
  <si>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</si>
  <si>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</si>
  <si>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</si>
  <si>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</si>
  <si>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</si>
  <si>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</si>
  <si>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</si>
  <si>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</si>
  <si>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奈良県宇陀市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</si>
  <si>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</si>
  <si>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</si>
  <si>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</si>
  <si>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</si>
  <si>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</si>
  <si>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</si>
  <si>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</si>
  <si>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</si>
  <si>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</si>
  <si>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</si>
  <si>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</si>
  <si>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</si>
  <si>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</si>
  <si>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</si>
  <si>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</si>
  <si>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</si>
  <si>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</si>
  <si>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</si>
  <si>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</si>
  <si>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</si>
  <si>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</si>
  <si>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</si>
  <si>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</si>
  <si>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</si>
  <si>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</si>
  <si>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</si>
  <si>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</si>
  <si>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</si>
  <si>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</si>
  <si>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</si>
  <si>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</si>
  <si>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</si>
  <si>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</si>
  <si>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</si>
  <si>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</si>
  <si>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</si>
  <si>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</si>
  <si>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</si>
  <si>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</si>
  <si>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</si>
  <si>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</si>
  <si>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</si>
  <si>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</si>
  <si>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</si>
  <si>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</si>
  <si>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</si>
  <si>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</si>
  <si>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</si>
  <si>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</si>
  <si>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</si>
  <si>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</si>
  <si>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</si>
  <si>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</si>
  <si>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</si>
  <si>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</si>
  <si>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</si>
  <si>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</si>
  <si>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</si>
  <si>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</si>
  <si>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</si>
  <si>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</si>
  <si>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</si>
  <si>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</si>
  <si>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</si>
  <si>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</si>
  <si>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</si>
  <si>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</si>
  <si>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</si>
  <si>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</si>
  <si>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</si>
  <si>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</si>
  <si>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</si>
  <si>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</si>
  <si>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</si>
  <si>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</si>
  <si>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</si>
  <si>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</si>
  <si>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</si>
  <si>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</si>
  <si>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</si>
  <si>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</si>
  <si>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</si>
  <si>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</si>
  <si>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</si>
  <si>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</si>
  <si>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</si>
  <si>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</si>
  <si>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</si>
  <si>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</si>
  <si>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</si>
  <si>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</si>
  <si>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</si>
  <si>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</si>
  <si>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</si>
  <si>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</si>
  <si>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</si>
  <si>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</si>
  <si>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</si>
  <si>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</si>
  <si>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</si>
  <si>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</si>
  <si>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</si>
  <si>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</si>
  <si>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</si>
  <si>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</si>
  <si>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</si>
  <si>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</si>
  <si>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</si>
  <si>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</si>
  <si>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</si>
  <si>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</si>
  <si>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</si>
  <si>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</si>
  <si>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</si>
  <si>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</si>
  <si>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</si>
  <si>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</si>
  <si>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</si>
  <si>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</si>
  <si>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</si>
  <si>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</si>
  <si>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</si>
  <si>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</si>
  <si>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</si>
  <si>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</si>
  <si>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</si>
  <si>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観光施設</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</si>
  <si>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</si>
  <si>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</si>
  <si>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</si>
  <si>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</si>
  <si>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</si>
  <si>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</si>
  <si>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</si>
  <si>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</si>
  <si>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</si>
  <si>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</si>
  <si>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</si>
  <si>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</si>
  <si>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</si>
  <si>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</si>
  <si>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</si>
  <si>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</si>
  <si>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</si>
  <si>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</si>
  <si>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</si>
  <si>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</si>
  <si>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</si>
  <si>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</si>
  <si>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奈良県宇陀市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</si>
  <si>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</si>
  <si>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</si>
  <si>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</si>
  <si>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</si>
  <si>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</si>
  <si>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</si>
  <si>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</si>
  <si>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</si>
  <si>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</si>
  <si>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</si>
  <si>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</si>
  <si>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</si>
  <si>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</si>
  <si>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</si>
  <si>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</si>
  <si>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</si>
  <si>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</si>
  <si>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</si>
  <si>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</si>
  <si>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</si>
  <si>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</si>
  <si>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霊苑事業特別会計</t>
    <phoneticPr fontId="5"/>
  </si>
  <si>
    <t>土地取得事業特別会計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</si>
  <si>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</si>
  <si>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</si>
  <si>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</si>
  <si>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</si>
  <si>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</si>
  <si>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</si>
  <si>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</si>
  <si>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</si>
  <si>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</si>
  <si>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</si>
  <si>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</si>
  <si>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</si>
  <si>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</si>
  <si>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</si>
  <si>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</si>
  <si>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</si>
  <si>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</si>
  <si>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</si>
  <si>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保養センター事業特別会計</t>
    <phoneticPr fontId="5"/>
  </si>
  <si>
    <t>法適用企業</t>
    <phoneticPr fontId="5"/>
  </si>
  <si>
    <t>病院事業特別会計</t>
    <phoneticPr fontId="5"/>
  </si>
  <si>
    <t>法適用企業</t>
    <phoneticPr fontId="5"/>
  </si>
  <si>
    <t>介護老人保健施設事業特別会計</t>
    <phoneticPr fontId="5"/>
  </si>
  <si>
    <t>法適用企業</t>
    <phoneticPr fontId="5"/>
  </si>
  <si>
    <t>水道事業特別会計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</si>
  <si>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</si>
  <si>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</si>
  <si>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</si>
  <si>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</si>
  <si>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</si>
  <si>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</si>
  <si>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</si>
  <si>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</si>
  <si>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</si>
  <si>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</si>
  <si>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</si>
  <si>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</si>
  <si>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</si>
  <si>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</si>
  <si>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</si>
  <si>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</si>
  <si>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</si>
  <si>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</si>
  <si>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</si>
  <si>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</si>
  <si>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</si>
  <si>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</si>
  <si>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</si>
  <si>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</si>
  <si>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</si>
  <si>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</si>
  <si>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</si>
  <si>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</si>
  <si>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</si>
  <si>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</si>
  <si>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</si>
  <si>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</si>
  <si>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</si>
  <si>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</si>
  <si>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</si>
  <si>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</si>
  <si>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</si>
  <si>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</si>
  <si>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</si>
  <si>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</si>
  <si>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</si>
  <si>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</si>
  <si>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</si>
  <si>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</si>
  <si>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</si>
  <si>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t>
    <phoneticPr fontId="5"/>
  </si>
  <si>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</si>
  <si>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</si>
  <si>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</si>
  <si>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</si>
  <si>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</si>
  <si>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</si>
  <si>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</si>
  <si>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</si>
  <si>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</si>
  <si>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</si>
  <si>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</si>
  <si>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</si>
  <si>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</si>
  <si>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</si>
  <si>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</si>
  <si>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</si>
  <si>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</si>
  <si>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</si>
  <si>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</si>
  <si>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</si>
  <si>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</si>
  <si>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</si>
  <si>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</si>
  <si>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病院事業特別会計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</si>
  <si>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</si>
  <si>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水道事業特別会計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</si>
  <si>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</si>
  <si>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</si>
  <si>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</si>
  <si>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</si>
  <si>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</si>
  <si>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</si>
  <si>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</si>
  <si>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</si>
  <si>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</si>
  <si>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</si>
  <si>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</si>
  <si>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</si>
  <si>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</si>
  <si>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</si>
  <si>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</si>
  <si>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</si>
  <si>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</si>
  <si>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</si>
  <si>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</si>
  <si>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</si>
  <si>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</si>
  <si>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</si>
  <si>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</si>
  <si>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</si>
  <si>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</si>
  <si>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</si>
  <si>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</si>
  <si>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</si>
  <si>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</si>
  <si>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</si>
  <si>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</si>
  <si>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</si>
  <si>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</si>
  <si>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</si>
  <si>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</si>
  <si>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</si>
  <si>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</si>
  <si>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</si>
  <si>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</si>
  <si>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</si>
  <si>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</si>
  <si>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</si>
  <si>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</si>
  <si>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</si>
  <si>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</si>
  <si>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</si>
  <si>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</si>
  <si>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</si>
  <si>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</si>
  <si>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</si>
  <si>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</si>
  <si>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</si>
  <si>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</si>
  <si>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</si>
  <si>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</si>
  <si>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</si>
  <si>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</si>
  <si>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</si>
  <si>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</si>
  <si>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</si>
  <si>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</si>
  <si>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</si>
  <si>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</si>
  <si>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</si>
  <si>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</si>
  <si>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</si>
  <si>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</si>
  <si>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</si>
  <si>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</si>
  <si>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</si>
  <si>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</si>
  <si>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</si>
  <si>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</si>
  <si>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</si>
  <si>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</si>
  <si>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</si>
  <si>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</si>
  <si>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</si>
  <si>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</si>
  <si>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</si>
  <si>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</si>
  <si>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</si>
  <si>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</si>
  <si>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</si>
  <si>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</si>
  <si>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</si>
  <si>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1.73</t>
  </si>
  <si>
    <t>▲ 1.46</t>
  </si>
  <si>
    <t>▲ 3.20</t>
  </si>
  <si>
    <t>▲ 2.26</t>
  </si>
  <si>
    <t>住宅新築資金等貸付事業特別会計</t>
  </si>
  <si>
    <t>▲ 2.80</t>
  </si>
  <si>
    <t>▲ 2.69</t>
  </si>
  <si>
    <t>▲ 2.67</t>
  </si>
  <si>
    <t>▲ 2.72</t>
  </si>
  <si>
    <t>▲ 2.65</t>
  </si>
  <si>
    <t>保養センター事業特別会計</t>
  </si>
  <si>
    <t>▲ 6.66</t>
  </si>
  <si>
    <t>▲ 4.96</t>
  </si>
  <si>
    <t>▲ 2.95</t>
  </si>
  <si>
    <t>▲ 1.82</t>
  </si>
  <si>
    <t>▲ 0.70</t>
  </si>
  <si>
    <t>水道事業特別会計</t>
  </si>
  <si>
    <t>一般会計</t>
  </si>
  <si>
    <t>病院事業特別会計</t>
  </si>
  <si>
    <t>介護老人保健施設事業特別会計</t>
  </si>
  <si>
    <t>国民健康保険事業特別会計</t>
  </si>
  <si>
    <t>▲ 0.09</t>
  </si>
  <si>
    <t>介護保険事業特別会計</t>
  </si>
  <si>
    <t>その他会計（赤字）</t>
  </si>
  <si>
    <t>その他会計（黒字）</t>
  </si>
  <si>
    <t>H25末</t>
    <phoneticPr fontId="5"/>
  </si>
  <si>
    <t>H26末</t>
    <phoneticPr fontId="5"/>
  </si>
  <si>
    <t>H27末</t>
    <phoneticPr fontId="5"/>
  </si>
  <si>
    <t>H28末</t>
    <phoneticPr fontId="5"/>
  </si>
  <si>
    <t>H29末</t>
    <phoneticPr fontId="5"/>
  </si>
  <si>
    <t>宇陀衛生一部事務組合</t>
    <rPh sb="0" eb="2">
      <t>ウダ</t>
    </rPh>
    <rPh sb="2" eb="4">
      <t>エイセイ</t>
    </rPh>
    <rPh sb="4" eb="6">
      <t>イチブ</t>
    </rPh>
    <rPh sb="6" eb="8">
      <t>ジム</t>
    </rPh>
    <rPh sb="8" eb="10">
      <t>クミアイ</t>
    </rPh>
    <phoneticPr fontId="2"/>
  </si>
  <si>
    <t>奈良県市町村総合事務組合</t>
    <rPh sb="0" eb="3">
      <t>ナラケン</t>
    </rPh>
    <rPh sb="3" eb="6">
      <t>シチョウソン</t>
    </rPh>
    <rPh sb="6" eb="8">
      <t>ソウゴウ</t>
    </rPh>
    <rPh sb="8" eb="10">
      <t>ジム</t>
    </rPh>
    <rPh sb="10" eb="12">
      <t>クミアイ</t>
    </rPh>
    <phoneticPr fontId="2"/>
  </si>
  <si>
    <t>東宇陀環境衛生組合</t>
    <rPh sb="0" eb="1">
      <t>ヒガシ</t>
    </rPh>
    <rPh sb="1" eb="3">
      <t>ウダ</t>
    </rPh>
    <rPh sb="3" eb="5">
      <t>カンキョウ</t>
    </rPh>
    <rPh sb="5" eb="7">
      <t>エイセイ</t>
    </rPh>
    <rPh sb="7" eb="9">
      <t>クミアイ</t>
    </rPh>
    <phoneticPr fontId="2"/>
  </si>
  <si>
    <t>奈良広域水質検査センター組合</t>
    <rPh sb="0" eb="2">
      <t>ナラ</t>
    </rPh>
    <rPh sb="2" eb="4">
      <t>コウイキ</t>
    </rPh>
    <rPh sb="4" eb="6">
      <t>スイシツ</t>
    </rPh>
    <rPh sb="6" eb="8">
      <t>ケンサ</t>
    </rPh>
    <rPh sb="12" eb="14">
      <t>クミアイ</t>
    </rPh>
    <phoneticPr fontId="2"/>
  </si>
  <si>
    <t>桜井宇陀広域連合</t>
    <rPh sb="0" eb="2">
      <t>サクライ</t>
    </rPh>
    <rPh sb="2" eb="4">
      <t>ウダ</t>
    </rPh>
    <rPh sb="4" eb="6">
      <t>コウイキ</t>
    </rPh>
    <rPh sb="6" eb="8">
      <t>レンゴウ</t>
    </rPh>
    <phoneticPr fontId="2"/>
  </si>
  <si>
    <t>奈良県住宅新築資金等貸付回収管理組合</t>
    <rPh sb="0" eb="3">
      <t>ナラケン</t>
    </rPh>
    <rPh sb="3" eb="5">
      <t>ジュウタク</t>
    </rPh>
    <rPh sb="5" eb="7">
      <t>シンチク</t>
    </rPh>
    <rPh sb="7" eb="9">
      <t>シキン</t>
    </rPh>
    <rPh sb="9" eb="10">
      <t>トウ</t>
    </rPh>
    <rPh sb="10" eb="12">
      <t>カシツケ</t>
    </rPh>
    <rPh sb="12" eb="14">
      <t>カイシュウ</t>
    </rPh>
    <rPh sb="14" eb="16">
      <t>カンリ</t>
    </rPh>
    <rPh sb="16" eb="18">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</si>
  <si>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</si>
  <si>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奈良県広域消防組合</t>
    <rPh sb="0" eb="3">
      <t>ナラケン</t>
    </rPh>
    <rPh sb="3" eb="5">
      <t>コウイキ</t>
    </rPh>
    <rPh sb="5" eb="7">
      <t>ショウボウ</t>
    </rPh>
    <rPh sb="7" eb="9">
      <t>クミアイ</t>
    </rPh>
    <phoneticPr fontId="2"/>
  </si>
  <si>
    <t>-</t>
    <phoneticPr fontId="2"/>
  </si>
  <si>
    <t>-</t>
    <phoneticPr fontId="2"/>
  </si>
  <si>
    <t>宇陀市土地開発公社</t>
    <rPh sb="0" eb="3">
      <t>ウダシ</t>
    </rPh>
    <rPh sb="3" eb="5">
      <t>トチ</t>
    </rPh>
    <rPh sb="5" eb="7">
      <t>カイハツ</t>
    </rPh>
    <rPh sb="7" eb="9">
      <t>コウシャ</t>
    </rPh>
    <phoneticPr fontId="2"/>
  </si>
  <si>
    <t>地域づくり推進基金</t>
    <rPh sb="0" eb="2">
      <t>チイキ</t>
    </rPh>
    <rPh sb="5" eb="7">
      <t>スイシン</t>
    </rPh>
    <rPh sb="7" eb="9">
      <t>キキン</t>
    </rPh>
    <phoneticPr fontId="11"/>
  </si>
  <si>
    <t>ふるさと応援基金</t>
    <rPh sb="4" eb="6">
      <t>オウエン</t>
    </rPh>
    <rPh sb="6" eb="8">
      <t>キキン</t>
    </rPh>
    <phoneticPr fontId="11"/>
  </si>
  <si>
    <t>福祉活動基金</t>
    <rPh sb="0" eb="2">
      <t>フクシ</t>
    </rPh>
    <rPh sb="2" eb="4">
      <t>カツドウ</t>
    </rPh>
    <rPh sb="4" eb="6">
      <t>キキン</t>
    </rPh>
    <phoneticPr fontId="11"/>
  </si>
  <si>
    <t>市営霊苑基金</t>
    <rPh sb="0" eb="2">
      <t>シエイ</t>
    </rPh>
    <rPh sb="2" eb="4">
      <t>レイエン</t>
    </rPh>
    <rPh sb="4" eb="6">
      <t>キキン</t>
    </rPh>
    <phoneticPr fontId="11"/>
  </si>
  <si>
    <t>産業支援基金</t>
    <rPh sb="0" eb="2">
      <t>サンギョウ</t>
    </rPh>
    <rPh sb="2" eb="4">
      <t>シエン</t>
    </rPh>
    <rPh sb="4" eb="6">
      <t>キキン</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</si>
</sst>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85459</c:v>
                </c:pt>
                <c:pt idx="2">
                  <c:v>83280</c:v>
                </c:pt>
                <c:pt idx="3">
                  <c:v>88968</c:v>
                </c:pt>
                <c:pt idx="4">
                  <c:v>85173</c:v>
                </c:pt>
              </c:numCache>
            </c:numRef>
          </c:val>
          <c:smooth val="0"/>
          <c:extLst>
            <c:ext xmlns:c16="http://schemas.microsoft.com/office/drawing/2014/chart" uri="{C3380CC4-5D6E-409C-BE32-E72D297353CC}">
              <c16:uniqueId val="{00000000-E9CF-47AE-88F9-02E8FC936EC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79141</c:v>
                </c:pt>
                <c:pt idx="1">
                  <c:v>75083</c:v>
                </c:pt>
                <c:pt idx="2">
                  <c:v>59189</c:v>
                </c:pt>
                <c:pt idx="3">
                  <c:v>59527</c:v>
                </c:pt>
                <c:pt idx="4">
                  <c:v>37314</c:v>
                </c:pt>
              </c:numCache>
            </c:numRef>
          </c:val>
          <c:smooth val="0"/>
          <c:extLst>
            <c:ext xmlns:c16="http://schemas.microsoft.com/office/drawing/2014/chart" uri="{C3380CC4-5D6E-409C-BE32-E72D297353CC}">
              <c16:uniqueId val="{00000001-E9CF-47AE-88F9-02E8FC936EC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2.29</c:v>
                </c:pt>
                <c:pt idx="1">
                  <c:v>5.36</c:v>
                </c:pt>
                <c:pt idx="2">
                  <c:v>3.17</c:v>
                </c:pt>
                <c:pt idx="3">
                  <c:v>3.25</c:v>
                </c:pt>
                <c:pt idx="4">
                  <c:v>2.14</c:v>
                </c:pt>
              </c:numCache>
            </c:numRef>
          </c:val>
          <c:extLst>
            <c:ext xmlns:c16="http://schemas.microsoft.com/office/drawing/2014/chart" uri="{C3380CC4-5D6E-409C-BE32-E72D297353CC}">
              <c16:uniqueId val="{00000000-A57F-4B21-B6CD-5A9AEADABA5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19.39</c:v>
                </c:pt>
                <c:pt idx="1">
                  <c:v>19.47</c:v>
                </c:pt>
                <c:pt idx="2">
                  <c:v>20.95</c:v>
                </c:pt>
                <c:pt idx="3">
                  <c:v>18.48</c:v>
                </c:pt>
                <c:pt idx="4">
                  <c:v>17.8</c:v>
                </c:pt>
              </c:numCache>
            </c:numRef>
          </c:val>
          <c:extLst>
            <c:ext xmlns:c16="http://schemas.microsoft.com/office/drawing/2014/chart" uri="{C3380CC4-5D6E-409C-BE32-E72D297353CC}">
              <c16:uniqueId val="{00000001-A57F-4B21-B6CD-5A9AEADABA5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-1.73</c:v>
                </c:pt>
                <c:pt idx="1">
                  <c:v>3.1</c:v>
                </c:pt>
                <c:pt idx="2">
                  <c:v>-1.46</c:v>
                </c:pt>
                <c:pt idx="3">
                  <c:v>-3.2</c:v>
                </c:pt>
                <c:pt idx="4">
                  <c:v>-2.2599999999999998</c:v>
                </c:pt>
              </c:numCache>
            </c:numRef>
          </c:val>
          <c:smooth val="0"/>
          <c:extLst>
            <c:ext xmlns:c16="http://schemas.microsoft.com/office/drawing/2014/chart" uri="{C3380CC4-5D6E-409C-BE32-E72D297353CC}">
              <c16:uniqueId val="{00000002-A57F-4B21-B6CD-5A9AEADABA5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0.06</c:v>
                </c:pt>
                <c:pt idx="2">
                  <c:v>#N/A</c:v>
                </c:pt>
                <c:pt idx="3">
                  <c:v>0.1</c:v>
                </c:pt>
                <c:pt idx="4">
                  <c:v>#N/A</c:v>
                </c:pt>
                <c:pt idx="5">
                  <c:v>0.38</c:v>
                </c:pt>
                <c:pt idx="6">
                  <c:v>#N/A</c:v>
                </c:pt>
                <c:pt idx="7">
                  <c:v>0.08</c:v>
                </c:pt>
                <c:pt idx="8">
                  <c:v>#N/A</c:v>
                </c:pt>
                <c:pt idx="9">
                  <c:v>7.0000000000000007E-2</c:v>
                </c:pt>
              </c:numCache>
            </c:numRef>
          </c:val>
          <c:extLst>
            <c:ext xmlns:c16="http://schemas.microsoft.com/office/drawing/2014/chart" uri="{C3380CC4-5D6E-409C-BE32-E72D297353CC}">
              <c16:uniqueId val="{00000000-6AD7-42A1-9D31-56697F61686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AD7-42A1-9D31-56697F616860}"/>
            </c:ext>
          </c:extLst>
        </c:ser>
        <c:ser>
          <c:idx val="2"/>
          <c:order val="2"/>
          <c:tx>
            <c:strRef>
              <c:f>データシート!$A$29</c:f>
              <c:strCache>
                <c:ptCount val="1"/>
                <c:pt idx="0">
                  <c:v>介護保険事業特別会計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0.65</c:v>
                </c:pt>
                <c:pt idx="4">
                  <c:v>#N/A</c:v>
                </c:pt>
                <c:pt idx="5">
                  <c:v>1.04</c:v>
                </c:pt>
                <c:pt idx="6">
                  <c:v>#N/A</c:v>
                </c:pt>
                <c:pt idx="7">
                  <c:v>0.79</c:v>
                </c:pt>
                <c:pt idx="8">
                  <c:v>#N/A</c:v>
                </c:pt>
                <c:pt idx="9">
                  <c:v>0.82</c:v>
                </c:pt>
              </c:numCache>
            </c:numRef>
          </c:val>
          <c:extLst>
            <c:ext xmlns:c16="http://schemas.microsoft.com/office/drawing/2014/chart" uri="{C3380CC4-5D6E-409C-BE32-E72D297353CC}">
              <c16:uniqueId val="{00000002-6AD7-42A1-9D31-56697F616860}"/>
            </c:ext>
          </c:extLst>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0.09</c:v>
                </c:pt>
                <c:pt idx="1">
                  <c:v>#N/A</c:v>
                </c:pt>
                <c:pt idx="2">
                  <c:v>#N/A</c:v>
                </c:pt>
                <c:pt idx="3">
                  <c:v>0.06</c:v>
                </c:pt>
                <c:pt idx="4">
                  <c:v>#N/A</c:v>
                </c:pt>
                <c:pt idx="5">
                  <c:v>2.4900000000000002</c:v>
                </c:pt>
                <c:pt idx="6">
                  <c:v>#N/A</c:v>
                </c:pt>
                <c:pt idx="7">
                  <c:v>1.35</c:v>
                </c:pt>
                <c:pt idx="8">
                  <c:v>#N/A</c:v>
                </c:pt>
                <c:pt idx="9">
                  <c:v>0.96</c:v>
                </c:pt>
              </c:numCache>
            </c:numRef>
          </c:val>
          <c:extLst>
            <c:ext xmlns:c16="http://schemas.microsoft.com/office/drawing/2014/chart" uri="{C3380CC4-5D6E-409C-BE32-E72D297353CC}">
              <c16:uniqueId val="{00000003-6AD7-42A1-9D31-56697F616860}"/>
            </c:ext>
          </c:extLst>
        </c:ser>
        <c:ser>
          <c:idx val="4"/>
          <c:order val="4"/>
          <c:tx>
            <c:strRef>
              <c:f>データシート!$A$31</c:f>
              <c:strCache>
                <c:ptCount val="1"/>
                <c:pt idx="0">
                  <c:v>介護老人保健施設事業特別会計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4.46</c:v>
                </c:pt>
                <c:pt idx="2">
                  <c:v>#N/A</c:v>
                </c:pt>
                <c:pt idx="3">
                  <c:v>4.04</c:v>
                </c:pt>
                <c:pt idx="4">
                  <c:v>#N/A</c:v>
                </c:pt>
                <c:pt idx="5">
                  <c:v>3.79</c:v>
                </c:pt>
                <c:pt idx="6">
                  <c:v>#N/A</c:v>
                </c:pt>
                <c:pt idx="7">
                  <c:v>3.32</c:v>
                </c:pt>
                <c:pt idx="8">
                  <c:v>#N/A</c:v>
                </c:pt>
                <c:pt idx="9">
                  <c:v>2.78</c:v>
                </c:pt>
              </c:numCache>
            </c:numRef>
          </c:val>
          <c:extLst>
            <c:ext xmlns:c16="http://schemas.microsoft.com/office/drawing/2014/chart" uri="{C3380CC4-5D6E-409C-BE32-E72D297353CC}">
              <c16:uniqueId val="{00000004-6AD7-42A1-9D31-56697F616860}"/>
            </c:ext>
          </c:extLst>
        </c:ser>
        <c:ser>
          <c:idx val="5"/>
          <c:order val="5"/>
          <c:tx>
            <c:strRef>
              <c:f>データシート!$A$32</c:f>
              <c:strCache>
                <c:ptCount val="1"/>
                <c:pt idx="0">
                  <c:v>病院事業特別会計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6</c:v>
                </c:pt>
                <c:pt idx="2">
                  <c:v>#N/A</c:v>
                </c:pt>
                <c:pt idx="3">
                  <c:v>6.27</c:v>
                </c:pt>
                <c:pt idx="4">
                  <c:v>#N/A</c:v>
                </c:pt>
                <c:pt idx="5">
                  <c:v>6.53</c:v>
                </c:pt>
                <c:pt idx="6">
                  <c:v>#N/A</c:v>
                </c:pt>
                <c:pt idx="7">
                  <c:v>5.55</c:v>
                </c:pt>
                <c:pt idx="8">
                  <c:v>#N/A</c:v>
                </c:pt>
                <c:pt idx="9">
                  <c:v>3.96</c:v>
                </c:pt>
              </c:numCache>
            </c:numRef>
          </c:val>
          <c:extLst>
            <c:ext xmlns:c16="http://schemas.microsoft.com/office/drawing/2014/chart" uri="{C3380CC4-5D6E-409C-BE32-E72D297353CC}">
              <c16:uniqueId val="{00000005-6AD7-42A1-9D31-56697F616860}"/>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5.08</c:v>
                </c:pt>
                <c:pt idx="2">
                  <c:v>#N/A</c:v>
                </c:pt>
                <c:pt idx="3">
                  <c:v>8.0299999999999994</c:v>
                </c:pt>
                <c:pt idx="4">
                  <c:v>#N/A</c:v>
                </c:pt>
                <c:pt idx="5">
                  <c:v>5.82</c:v>
                </c:pt>
                <c:pt idx="6">
                  <c:v>#N/A</c:v>
                </c:pt>
                <c:pt idx="7">
                  <c:v>5.95</c:v>
                </c:pt>
                <c:pt idx="8">
                  <c:v>#N/A</c:v>
                </c:pt>
                <c:pt idx="9">
                  <c:v>4.78</c:v>
                </c:pt>
              </c:numCache>
            </c:numRef>
          </c:val>
          <c:extLst>
            <c:ext xmlns:c16="http://schemas.microsoft.com/office/drawing/2014/chart" uri="{C3380CC4-5D6E-409C-BE32-E72D297353CC}">
              <c16:uniqueId val="{00000006-6AD7-42A1-9D31-56697F616860}"/>
            </c:ext>
          </c:extLst>
        </c:ser>
        <c:ser>
          <c:idx val="7"/>
          <c:order val="7"/>
          <c:tx>
            <c:strRef>
              <c:f>データシート!$A$34</c:f>
              <c:strCache>
                <c:ptCount val="1"/>
                <c:pt idx="0">
                  <c:v>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7.75</c:v>
                </c:pt>
                <c:pt idx="2">
                  <c:v>#N/A</c:v>
                </c:pt>
                <c:pt idx="3">
                  <c:v>7.9</c:v>
                </c:pt>
                <c:pt idx="4">
                  <c:v>#N/A</c:v>
                </c:pt>
                <c:pt idx="5">
                  <c:v>8.39</c:v>
                </c:pt>
                <c:pt idx="6">
                  <c:v>#N/A</c:v>
                </c:pt>
                <c:pt idx="7">
                  <c:v>9.24</c:v>
                </c:pt>
                <c:pt idx="8">
                  <c:v>#N/A</c:v>
                </c:pt>
                <c:pt idx="9">
                  <c:v>9.74</c:v>
                </c:pt>
              </c:numCache>
            </c:numRef>
          </c:val>
          <c:extLst>
            <c:ext xmlns:c16="http://schemas.microsoft.com/office/drawing/2014/chart" uri="{C3380CC4-5D6E-409C-BE32-E72D297353CC}">
              <c16:uniqueId val="{00000007-6AD7-42A1-9D31-56697F616860}"/>
            </c:ext>
          </c:extLst>
        </c:ser>
        <c:ser>
          <c:idx val="8"/>
          <c:order val="8"/>
          <c:tx>
            <c:strRef>
              <c:f>データシート!$A$35</c:f>
              <c:strCache>
                <c:ptCount val="1"/>
                <c:pt idx="0">
                  <c:v>保養センター事業特別会計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6.66</c:v>
                </c:pt>
                <c:pt idx="1">
                  <c:v>#N/A</c:v>
                </c:pt>
                <c:pt idx="2">
                  <c:v>4.96</c:v>
                </c:pt>
                <c:pt idx="3">
                  <c:v>#N/A</c:v>
                </c:pt>
                <c:pt idx="4">
                  <c:v>2.95</c:v>
                </c:pt>
                <c:pt idx="5">
                  <c:v>#N/A</c:v>
                </c:pt>
                <c:pt idx="6">
                  <c:v>1.82</c:v>
                </c:pt>
                <c:pt idx="7">
                  <c:v>#N/A</c:v>
                </c:pt>
                <c:pt idx="8">
                  <c:v>0.7</c:v>
                </c:pt>
                <c:pt idx="9">
                  <c:v>#N/A</c:v>
                </c:pt>
              </c:numCache>
            </c:numRef>
          </c:val>
          <c:extLst>
            <c:ext xmlns:c16="http://schemas.microsoft.com/office/drawing/2014/chart" uri="{C3380CC4-5D6E-409C-BE32-E72D297353CC}">
              <c16:uniqueId val="{00000008-6AD7-42A1-9D31-56697F616860}"/>
            </c:ext>
          </c:extLst>
        </c:ser>
        <c:ser>
          <c:idx val="9"/>
          <c:order val="9"/>
          <c:tx>
            <c:strRef>
              <c:f>データシート!$A$36</c:f>
              <c:strCache>
                <c:ptCount val="1"/>
                <c:pt idx="0">
                  <c:v>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2.8</c:v>
                </c:pt>
                <c:pt idx="1">
                  <c:v>#N/A</c:v>
                </c:pt>
                <c:pt idx="2">
                  <c:v>2.69</c:v>
                </c:pt>
                <c:pt idx="3">
                  <c:v>#N/A</c:v>
                </c:pt>
                <c:pt idx="4">
                  <c:v>2.67</c:v>
                </c:pt>
                <c:pt idx="5">
                  <c:v>#N/A</c:v>
                </c:pt>
                <c:pt idx="6">
                  <c:v>2.72</c:v>
                </c:pt>
                <c:pt idx="7">
                  <c:v>#N/A</c:v>
                </c:pt>
                <c:pt idx="8">
                  <c:v>2.65</c:v>
                </c:pt>
                <c:pt idx="9">
                  <c:v>#N/A</c:v>
                </c:pt>
              </c:numCache>
            </c:numRef>
          </c:val>
          <c:extLst>
            <c:ext xmlns:c16="http://schemas.microsoft.com/office/drawing/2014/chart" uri="{C3380CC4-5D6E-409C-BE32-E72D297353CC}">
              <c16:uniqueId val="{00000009-6AD7-42A1-9D31-56697F61686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2587</c:v>
                </c:pt>
                <c:pt idx="5">
                  <c:v>2457</c:v>
                </c:pt>
                <c:pt idx="8">
                  <c:v>2357</c:v>
                </c:pt>
                <c:pt idx="11">
                  <c:v>2215</c:v>
                </c:pt>
                <c:pt idx="14">
                  <c:v>2091</c:v>
                </c:pt>
              </c:numCache>
            </c:numRef>
          </c:val>
          <c:extLst>
            <c:ext xmlns:c16="http://schemas.microsoft.com/office/drawing/2014/chart" uri="{C3380CC4-5D6E-409C-BE32-E72D297353CC}">
              <c16:uniqueId val="{00000000-DDFD-48A2-9298-C3AF36C80ED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DFD-48A2-9298-C3AF36C80ED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59</c:v>
                </c:pt>
                <c:pt idx="3">
                  <c:v>12</c:v>
                </c:pt>
                <c:pt idx="6">
                  <c:v>30</c:v>
                </c:pt>
                <c:pt idx="9">
                  <c:v>48</c:v>
                </c:pt>
                <c:pt idx="12">
                  <c:v>67</c:v>
                </c:pt>
              </c:numCache>
            </c:numRef>
          </c:val>
          <c:extLst>
            <c:ext xmlns:c16="http://schemas.microsoft.com/office/drawing/2014/chart" uri="{C3380CC4-5D6E-409C-BE32-E72D297353CC}">
              <c16:uniqueId val="{00000002-DDFD-48A2-9298-C3AF36C80ED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DFD-48A2-9298-C3AF36C80ED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646</c:v>
                </c:pt>
                <c:pt idx="3">
                  <c:v>604</c:v>
                </c:pt>
                <c:pt idx="6">
                  <c:v>627</c:v>
                </c:pt>
                <c:pt idx="9">
                  <c:v>574</c:v>
                </c:pt>
                <c:pt idx="12">
                  <c:v>583</c:v>
                </c:pt>
              </c:numCache>
            </c:numRef>
          </c:val>
          <c:extLst>
            <c:ext xmlns:c16="http://schemas.microsoft.com/office/drawing/2014/chart" uri="{C3380CC4-5D6E-409C-BE32-E72D297353CC}">
              <c16:uniqueId val="{00000004-DDFD-48A2-9298-C3AF36C80ED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5-DDFD-48A2-9298-C3AF36C80ED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DFD-48A2-9298-C3AF36C80ED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3459</c:v>
                </c:pt>
                <c:pt idx="3">
                  <c:v>3298</c:v>
                </c:pt>
                <c:pt idx="6">
                  <c:v>3094</c:v>
                </c:pt>
                <c:pt idx="9">
                  <c:v>2874</c:v>
                </c:pt>
                <c:pt idx="12">
                  <c:v>2646</c:v>
                </c:pt>
              </c:numCache>
            </c:numRef>
          </c:val>
          <c:extLst>
            <c:ext xmlns:c16="http://schemas.microsoft.com/office/drawing/2014/chart" uri="{C3380CC4-5D6E-409C-BE32-E72D297353CC}">
              <c16:uniqueId val="{00000007-DDFD-48A2-9298-C3AF36C80ED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1578</c:v>
                </c:pt>
                <c:pt idx="2">
                  <c:v>#N/A</c:v>
                </c:pt>
                <c:pt idx="3">
                  <c:v>#N/A</c:v>
                </c:pt>
                <c:pt idx="4">
                  <c:v>1458</c:v>
                </c:pt>
                <c:pt idx="5">
                  <c:v>#N/A</c:v>
                </c:pt>
                <c:pt idx="6">
                  <c:v>#N/A</c:v>
                </c:pt>
                <c:pt idx="7">
                  <c:v>1395</c:v>
                </c:pt>
                <c:pt idx="8">
                  <c:v>#N/A</c:v>
                </c:pt>
                <c:pt idx="9">
                  <c:v>#N/A</c:v>
                </c:pt>
                <c:pt idx="10">
                  <c:v>1282</c:v>
                </c:pt>
                <c:pt idx="11">
                  <c:v>#N/A</c:v>
                </c:pt>
                <c:pt idx="12">
                  <c:v>#N/A</c:v>
                </c:pt>
                <c:pt idx="13">
                  <c:v>1206</c:v>
                </c:pt>
                <c:pt idx="14">
                  <c:v>#N/A</c:v>
                </c:pt>
              </c:numCache>
            </c:numRef>
          </c:val>
          <c:smooth val="0"/>
          <c:extLst>
            <c:ext xmlns:c16="http://schemas.microsoft.com/office/drawing/2014/chart" uri="{C3380CC4-5D6E-409C-BE32-E72D297353CC}">
              <c16:uniqueId val="{00000008-DDFD-48A2-9298-C3AF36C80ED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22764</c:v>
                </c:pt>
                <c:pt idx="5">
                  <c:v>23113</c:v>
                </c:pt>
                <c:pt idx="8">
                  <c:v>22238</c:v>
                </c:pt>
                <c:pt idx="11">
                  <c:v>21894</c:v>
                </c:pt>
                <c:pt idx="14">
                  <c:v>21320</c:v>
                </c:pt>
              </c:numCache>
            </c:numRef>
          </c:val>
          <c:extLst>
            <c:ext xmlns:c16="http://schemas.microsoft.com/office/drawing/2014/chart" uri="{C3380CC4-5D6E-409C-BE32-E72D297353CC}">
              <c16:uniqueId val="{00000000-5504-4AC2-BDE8-29CBD563A1D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328</c:v>
                </c:pt>
                <c:pt idx="5">
                  <c:v>314</c:v>
                </c:pt>
                <c:pt idx="8">
                  <c:v>270</c:v>
                </c:pt>
                <c:pt idx="11">
                  <c:v>227</c:v>
                </c:pt>
                <c:pt idx="14">
                  <c:v>181</c:v>
                </c:pt>
              </c:numCache>
            </c:numRef>
          </c:val>
          <c:extLst>
            <c:ext xmlns:c16="http://schemas.microsoft.com/office/drawing/2014/chart" uri="{C3380CC4-5D6E-409C-BE32-E72D297353CC}">
              <c16:uniqueId val="{00000001-5504-4AC2-BDE8-29CBD563A1D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3009</c:v>
                </c:pt>
                <c:pt idx="5">
                  <c:v>3087</c:v>
                </c:pt>
                <c:pt idx="8">
                  <c:v>3320</c:v>
                </c:pt>
                <c:pt idx="11">
                  <c:v>3188</c:v>
                </c:pt>
                <c:pt idx="14">
                  <c:v>3366</c:v>
                </c:pt>
              </c:numCache>
            </c:numRef>
          </c:val>
          <c:extLst>
            <c:ext xmlns:c16="http://schemas.microsoft.com/office/drawing/2014/chart" uri="{C3380CC4-5D6E-409C-BE32-E72D297353CC}">
              <c16:uniqueId val="{00000002-5504-4AC2-BDE8-29CBD563A1D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504-4AC2-BDE8-29CBD563A1D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504-4AC2-BDE8-29CBD563A1D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504-4AC2-BDE8-29CBD563A1D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4930</c:v>
                </c:pt>
                <c:pt idx="3">
                  <c:v>4653</c:v>
                </c:pt>
                <c:pt idx="6">
                  <c:v>4362</c:v>
                </c:pt>
                <c:pt idx="9">
                  <c:v>4254</c:v>
                </c:pt>
                <c:pt idx="12">
                  <c:v>4046</c:v>
                </c:pt>
              </c:numCache>
            </c:numRef>
          </c:val>
          <c:extLst>
            <c:ext xmlns:c16="http://schemas.microsoft.com/office/drawing/2014/chart" uri="{C3380CC4-5D6E-409C-BE32-E72D297353CC}">
              <c16:uniqueId val="{00000006-5504-4AC2-BDE8-29CBD563A1D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191</c:v>
                </c:pt>
                <c:pt idx="3">
                  <c:v>353</c:v>
                </c:pt>
                <c:pt idx="6">
                  <c:v>422</c:v>
                </c:pt>
                <c:pt idx="9">
                  <c:v>387</c:v>
                </c:pt>
                <c:pt idx="12">
                  <c:v>340</c:v>
                </c:pt>
              </c:numCache>
            </c:numRef>
          </c:val>
          <c:extLst>
            <c:ext xmlns:c16="http://schemas.microsoft.com/office/drawing/2014/chart" uri="{C3380CC4-5D6E-409C-BE32-E72D297353CC}">
              <c16:uniqueId val="{00000007-5504-4AC2-BDE8-29CBD563A1D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8601</c:v>
                </c:pt>
                <c:pt idx="3">
                  <c:v>8085</c:v>
                </c:pt>
                <c:pt idx="6">
                  <c:v>7695</c:v>
                </c:pt>
                <c:pt idx="9">
                  <c:v>5727</c:v>
                </c:pt>
                <c:pt idx="12">
                  <c:v>6318</c:v>
                </c:pt>
              </c:numCache>
            </c:numRef>
          </c:val>
          <c:extLst>
            <c:ext xmlns:c16="http://schemas.microsoft.com/office/drawing/2014/chart" uri="{C3380CC4-5D6E-409C-BE32-E72D297353CC}">
              <c16:uniqueId val="{00000008-5504-4AC2-BDE8-29CBD563A1D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504-4AC2-BDE8-29CBD563A1D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27700</c:v>
                </c:pt>
                <c:pt idx="3">
                  <c:v>27153</c:v>
                </c:pt>
                <c:pt idx="6">
                  <c:v>26137</c:v>
                </c:pt>
                <c:pt idx="9">
                  <c:v>25693</c:v>
                </c:pt>
                <c:pt idx="12">
                  <c:v>25206</c:v>
                </c:pt>
              </c:numCache>
            </c:numRef>
          </c:val>
          <c:extLst>
            <c:ext xmlns:c16="http://schemas.microsoft.com/office/drawing/2014/chart" uri="{C3380CC4-5D6E-409C-BE32-E72D297353CC}">
              <c16:uniqueId val="{0000000A-5504-4AC2-BDE8-29CBD563A1D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15323</c:v>
                </c:pt>
                <c:pt idx="2">
                  <c:v>#N/A</c:v>
                </c:pt>
                <c:pt idx="3">
                  <c:v>#N/A</c:v>
                </c:pt>
                <c:pt idx="4">
                  <c:v>13730</c:v>
                </c:pt>
                <c:pt idx="5">
                  <c:v>#N/A</c:v>
                </c:pt>
                <c:pt idx="6">
                  <c:v>#N/A</c:v>
                </c:pt>
                <c:pt idx="7">
                  <c:v>12786</c:v>
                </c:pt>
                <c:pt idx="8">
                  <c:v>#N/A</c:v>
                </c:pt>
                <c:pt idx="9">
                  <c:v>#N/A</c:v>
                </c:pt>
                <c:pt idx="10">
                  <c:v>10752</c:v>
                </c:pt>
                <c:pt idx="11">
                  <c:v>#N/A</c:v>
                </c:pt>
                <c:pt idx="12">
                  <c:v>#N/A</c:v>
                </c:pt>
                <c:pt idx="13">
                  <c:v>11042</c:v>
                </c:pt>
                <c:pt idx="14">
                  <c:v>#N/A</c:v>
                </c:pt>
              </c:numCache>
            </c:numRef>
          </c:val>
          <c:smooth val="0"/>
          <c:extLst>
            <c:ext xmlns:c16="http://schemas.microsoft.com/office/drawing/2014/chart" uri="{C3380CC4-5D6E-409C-BE32-E72D297353CC}">
              <c16:uniqueId val="{0000000B-5504-4AC2-BDE8-29CBD563A1D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2437</c:v>
                </c:pt>
                <c:pt idx="1">
                  <c:v>2080</c:v>
                </c:pt>
                <c:pt idx="2">
                  <c:v>1961</c:v>
                </c:pt>
              </c:numCache>
            </c:numRef>
          </c:val>
          <c:extLst>
            <c:ext xmlns:c16="http://schemas.microsoft.com/office/drawing/2014/chart" uri="{C3380CC4-5D6E-409C-BE32-E72D297353CC}">
              <c16:uniqueId val="{00000000-C12F-4C0B-A8C3-C5961917D11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328</c:v>
                </c:pt>
                <c:pt idx="1">
                  <c:v>328</c:v>
                </c:pt>
                <c:pt idx="2">
                  <c:v>373</c:v>
                </c:pt>
              </c:numCache>
            </c:numRef>
          </c:val>
          <c:extLst>
            <c:ext xmlns:c16="http://schemas.microsoft.com/office/drawing/2014/chart" uri="{C3380CC4-5D6E-409C-BE32-E72D297353CC}">
              <c16:uniqueId val="{00000001-C12F-4C0B-A8C3-C5961917D11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2107</c:v>
                </c:pt>
                <c:pt idx="1">
                  <c:v>2207</c:v>
                </c:pt>
                <c:pt idx="2">
                  <c:v>2196</c:v>
                </c:pt>
              </c:numCache>
            </c:numRef>
          </c:val>
          <c:extLst>
            <c:ext xmlns:c16="http://schemas.microsoft.com/office/drawing/2014/chart" uri="{C3380CC4-5D6E-409C-BE32-E72D297353CC}">
              <c16:uniqueId val="{00000002-C12F-4C0B-A8C3-C5961917D11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奈良県宇陀市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元利償還金は年々減少しており、</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H29</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年度と比べると</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228</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百万円の減となり、実質公債費比率（</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ヵ年平均）は前年度から</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0.6</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改善している。ただし、合併以前より財源を地方債に求めてきたことから依然として高水準のままである。合併後は新規発行額を抑制してきたこと、並びに有利な起債である合併特例債や過疎対策事業債を中心に起債してきたことから分子は年々減少傾向にあ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下水道事業特別会計や水道事業特別会計及び病院事業特別会計に対する繰出金は減少傾向にあるものの、今後は施設や機械の老朽化に伴う更新などを進めることから、大きな減少は見込めない。</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第</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次宇陀市行政改革大綱に則り、選択と集中の理念のもと引き続き持続可能な財政運営に努める。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医療機器の購入財源として</a:t>
          </a:r>
          <a:r>
            <a:rPr kumimoji="1" lang="en-US" altLang="ja-JP" sz="1200">
              <a:latin typeface="ＭＳ ゴシック" pitchFamily="49" charset="-128"/>
              <a:ea typeface="ＭＳ ゴシック" pitchFamily="49" charset="-128"/>
            </a:rPr>
            <a:t>H21</a:t>
          </a:r>
          <a:r>
            <a:rPr kumimoji="1" lang="ja-JP" altLang="en-US" sz="1200">
              <a:latin typeface="ＭＳ ゴシック" pitchFamily="49" charset="-128"/>
              <a:ea typeface="ＭＳ ゴシック" pitchFamily="49" charset="-128"/>
            </a:rPr>
            <a:t>年度に発行したミニ市場公募債に係る積立て。</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奈良県宇陀市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合併後の地方債の新規発行額の抑制により、普通会計に係る地方債残高は年々減少している。組合等負担等見込額は奈良県広域消防組合によるものである。</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将来負担比率はこれまで年々改善してきたが、</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H30</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年度は前年度から</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4.9</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％悪化した。これは分母となる標準財政規模の減少に加え、公営企業による企業債残高に対する負担見込額が増加したことによる。</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今後は公営企業等も含めた老朽化が進んでいる公共施設等の対策が必要となっていることから、持続可能な財政運営による地方債の新規発行抑制に努め、引き続き適正な公債管理に取り組む。</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奈良県宇陀市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H22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年度より増え続けてきた基金残高は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年度末から減少に転じた。</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年度では、財政調整基金は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431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百万円の積み立てに対し</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550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百万円の取り崩しとなったため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百万円減少し、地域づくり推進基金は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百万円の積み立てに対し</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百万円の取り崩しとなったため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百万円減少した。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一方で、減債基金は事業の借入額の償還財源として積み立てたことで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百万円増加し、ふるさと応援基金はふるさと寄附金を積み立てたことで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しかし、財政調整基金と地域づくり推進基金の減少の方が大きいことから、基金残高全体では前年度から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百万円の減少となった。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決算剰余金の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を財政調整基金に積み立て、財源調整として取り崩しを実施していく。減債基金は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元年度の用先債償還の財源に充当するため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元年度大きく減少する。また新市まちづくり計画事業を行っていく財源として地域づくり推進基金の有効活用、ふるさと応援基金の有効活用を行っていく。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地域づくり推進基金：宇陀市の地域づくりの推進に要する経費の財源に充当できる。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新市まちづくり計画に示されている事業を推進するための基金。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ふるさと応援基金　：宇陀市に貢献したいと思う個人、団体等からの寄附金を財源として宇陀市の発展に資することを目的とする。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医療又は福祉の充実、観光の振興、教育の振興、歴史、文化の保存活用に関する事業を推進するための基金。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地域づくり推進基金：過疎地域自立促進に向けた事業の財源等として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百万円積み立て、事業推進の財源として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百万円取り崩したことに</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ふるさと応援基金　：ふるさと寄附金を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百万円積み立て、事業推進の財源として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百万円を取り崩したことで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地域づくり推進基金：引き続き過疎地域の自立促進に向けた事業の財源として積み増ししていく。一方で新市まちづくりを推進するための</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財源として取り崩しも行うが、事業の取捨選択を行いながら計画的に行うこととする。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ふるさと応援基金　：現状は取り崩し額より積立額の方が多いため一時的に増加しているが、寄附者の意向に沿った事業の財源として充当</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していく。善意により寄附された資金であるため、市の発展に資する事業を中心に活用していく。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その他の目的基金　：必要に応じて積み立て、取り崩しを行っていく。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普通交付税の合併算定替の縮減等による一般財源の減少等により、調整財源として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H28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年度より取り崩しを行っている。</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年度は積み立てが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340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百万円に対し取り崩しが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360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百万円減少し、</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年度は積み立てが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431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百万円に対し取り崩しが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550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百万円となったため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百万円減少となり、昨年に引き続き財政調整基金は減少した。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適正とされている標準財政規模に対する財政調整基金の割合</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維持しているものの、普通交付税が合併算定替の縮減等により減少していくため、必要に応じて調整財源として取り崩しを行う。また、災害への備え等予期せぬ歳入不足を補う必要があるため、引き続き可能な限りの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積み立てを行ったため前年度より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元年度に用先債償還の財源に充当するため、基金残高の大部分を取り崩す予定である。今後は地方債の償還計画を踏まえ必要に応じて積み立てを行う。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奈良県宇陀市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30,439
30,258
247.50
18,561,210
18,248,909
235,377
11,016,275
25,205,689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14.1
123.1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中山間地域に位置し、確固たる基幹産業や企業がないため財政基盤が脆弱である。また、大阪等のベッドタウンであったが住み替えや世代交代が進まず、勤労世代の退職・高齢化により主たる税収である個人市民税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年度以降逓減している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単年度の財政力指数は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0.003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し、三ヵ年平均では前年度と同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数値となった。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今後はさらに高齢社会の進展に加え、人口の減少による過疎化が進む中、</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第</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次行政改革大綱</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H31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宇陀市まち・ひと・しごと創生総合戦略に基づき、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転入増加と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収入の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を図り、一方で、時代に即した組織体制の見直しや持続可能な財政運営を行うよう努める。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44450</xdr:rowOff>
    </xdr:to>
    <xdr:cxnSp macro="">
      <xdr:nvCxnSpPr>
        <xdr:cNvPr id="69" name="直線コネクタ 68"/>
        <xdr:cNvCxnSpPr/>
      </xdr:nvCxnSpPr>
      <xdr:spPr>
        <a:xfrm>
          <a:off x="4114800" y="758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70"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44450</xdr:rowOff>
    </xdr:to>
    <xdr:cxnSp macro="">
      <xdr:nvCxnSpPr>
        <xdr:cNvPr id="72" name="直線コネクタ 71"/>
        <xdr:cNvCxnSpPr/>
      </xdr:nvCxnSpPr>
      <xdr:spPr>
        <a:xfrm>
          <a:off x="3225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24342</xdr:rowOff>
    </xdr:from>
    <xdr:to>
      <xdr:col>15</xdr:col>
      <xdr:colOff>82550</xdr:colOff>
      <xdr:row>44</xdr:row>
      <xdr:rowOff>44450</xdr:rowOff>
    </xdr:to>
    <xdr:cxnSp macro="">
      <xdr:nvCxnSpPr>
        <xdr:cNvPr id="75" name="直線コネクタ 74"/>
        <xdr:cNvCxnSpPr/>
      </xdr:nvCxnSpPr>
      <xdr:spPr>
        <a:xfrm>
          <a:off x="2336800" y="75681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24342</xdr:rowOff>
    </xdr:from>
    <xdr:to>
      <xdr:col>11</xdr:col>
      <xdr:colOff>31750</xdr:colOff>
      <xdr:row>44</xdr:row>
      <xdr:rowOff>24342</xdr:rowOff>
    </xdr:to>
    <xdr:cxnSp macro="">
      <xdr:nvCxnSpPr>
        <xdr:cNvPr id="78" name="直線コネクタ 77"/>
        <xdr:cNvCxnSpPr/>
      </xdr:nvCxnSpPr>
      <xdr:spPr>
        <a:xfrm>
          <a:off x="1447800" y="7568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82" name="テキスト ボックス 81"/>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88" name="楕円 87"/>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137177</xdr:rowOff>
    </xdr:from>
    <xdr:ext cx="762000" cy="259045"/>
    <xdr:sp macro="" textlink="">
      <xdr:nvSpPr>
        <xdr:cNvPr id="89" name="財政力該当値テキスト"/>
        <xdr:cNvSpPr txBox="1"/>
      </xdr:nvSpPr>
      <xdr:spPr>
        <a:xfrm>
          <a:off x="5041900" y="750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90" name="楕円 89"/>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80027</xdr:rowOff>
    </xdr:from>
    <xdr:ext cx="736600" cy="259045"/>
    <xdr:sp macro="" textlink="">
      <xdr:nvSpPr>
        <xdr:cNvPr id="91" name="テキスト ボックス 90"/>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2" name="楕円 91"/>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80027</xdr:rowOff>
    </xdr:from>
    <xdr:ext cx="762000" cy="259045"/>
    <xdr:sp macro="" textlink="">
      <xdr:nvSpPr>
        <xdr:cNvPr id="93" name="テキスト ボックス 92"/>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144992</xdr:rowOff>
    </xdr:from>
    <xdr:to>
      <xdr:col>11</xdr:col>
      <xdr:colOff>82550</xdr:colOff>
      <xdr:row>44</xdr:row>
      <xdr:rowOff>75142</xdr:rowOff>
    </xdr:to>
    <xdr:sp macro="" textlink="">
      <xdr:nvSpPr>
        <xdr:cNvPr id="94" name="楕円 93"/>
        <xdr:cNvSpPr/>
      </xdr:nvSpPr>
      <xdr:spPr>
        <a:xfrm>
          <a:off x="2286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59919</xdr:rowOff>
    </xdr:from>
    <xdr:ext cx="762000" cy="259045"/>
    <xdr:sp macro="" textlink="">
      <xdr:nvSpPr>
        <xdr:cNvPr id="95" name="テキスト ボックス 94"/>
        <xdr:cNvSpPr txBox="1"/>
      </xdr:nvSpPr>
      <xdr:spPr>
        <a:xfrm>
          <a:off x="1955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144992</xdr:rowOff>
    </xdr:from>
    <xdr:to>
      <xdr:col>7</xdr:col>
      <xdr:colOff>31750</xdr:colOff>
      <xdr:row>44</xdr:row>
      <xdr:rowOff>75142</xdr:rowOff>
    </xdr:to>
    <xdr:sp macro="" textlink="">
      <xdr:nvSpPr>
        <xdr:cNvPr id="96" name="楕円 95"/>
        <xdr:cNvSpPr/>
      </xdr:nvSpPr>
      <xdr:spPr>
        <a:xfrm>
          <a:off x="1397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59919</xdr:rowOff>
    </xdr:from>
    <xdr:ext cx="762000" cy="259045"/>
    <xdr:sp macro="" textlink="">
      <xdr:nvSpPr>
        <xdr:cNvPr id="97" name="テキスト ボックス 96"/>
        <xdr:cNvSpPr txBox="1"/>
      </xdr:nvSpPr>
      <xdr:spPr>
        <a:xfrm>
          <a:off x="1066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年度は前年度と比べて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％悪化した。これは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普通交付税が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合併算定替縮減</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による減少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経常一般財源が減少したことが主要因である。経常一般財源充当額は、公債費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及び補助費等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の減少により減ってはいるが、歳入の減が上回ったため比率は悪化している。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公債費は合併後年々減少していたが、今後は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これまでのような</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減少は見込めない。物件費については職員が減少した分を委託や臨時職員で補っていることにより減少を見込めず、扶助費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公営企業に対する繰出</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、一部事務組合に対する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負担金により高い水準となっている。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なお、毎年減少を続けてきた</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人件費は増加に転じた。</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133894</xdr:rowOff>
    </xdr:from>
    <xdr:to>
      <xdr:col>23</xdr:col>
      <xdr:colOff>133350</xdr:colOff>
      <xdr:row>66</xdr:row>
      <xdr:rowOff>134257</xdr:rowOff>
    </xdr:to>
    <xdr:cxnSp macro="">
      <xdr:nvCxnSpPr>
        <xdr:cNvPr id="129" name="直線コネクタ 128"/>
        <xdr:cNvCxnSpPr/>
      </xdr:nvCxnSpPr>
      <xdr:spPr>
        <a:xfrm flipV="1">
          <a:off x="4953000" y="10077994"/>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106334</xdr:rowOff>
    </xdr:from>
    <xdr:ext cx="762000" cy="259045"/>
    <xdr:sp macro="" textlink="">
      <xdr:nvSpPr>
        <xdr:cNvPr id="130" name="財政構造の弾力性最小値テキスト"/>
        <xdr:cNvSpPr txBox="1"/>
      </xdr:nvSpPr>
      <xdr:spPr>
        <a:xfrm>
          <a:off x="5041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134257</xdr:rowOff>
    </xdr:from>
    <xdr:to>
      <xdr:col>24</xdr:col>
      <xdr:colOff>12700</xdr:colOff>
      <xdr:row>66</xdr:row>
      <xdr:rowOff>134257</xdr:rowOff>
    </xdr:to>
    <xdr:cxnSp macro="">
      <xdr:nvCxnSpPr>
        <xdr:cNvPr id="131" name="直線コネクタ 130"/>
        <xdr:cNvCxnSpPr/>
      </xdr:nvCxnSpPr>
      <xdr:spPr>
        <a:xfrm>
          <a:off x="4864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48821</xdr:rowOff>
    </xdr:from>
    <xdr:ext cx="762000" cy="259045"/>
    <xdr:sp macro="" textlink="">
      <xdr:nvSpPr>
        <xdr:cNvPr id="132"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133894</xdr:rowOff>
    </xdr:from>
    <xdr:to>
      <xdr:col>24</xdr:col>
      <xdr:colOff>12700</xdr:colOff>
      <xdr:row>58</xdr:row>
      <xdr:rowOff>133894</xdr:rowOff>
    </xdr:to>
    <xdr:cxnSp macro="">
      <xdr:nvCxnSpPr>
        <xdr:cNvPr id="133" name="直線コネクタ 132"/>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140063</xdr:rowOff>
    </xdr:from>
    <xdr:to>
      <xdr:col>23</xdr:col>
      <xdr:colOff>133350</xdr:colOff>
      <xdr:row>62</xdr:row>
      <xdr:rowOff>6531</xdr:rowOff>
    </xdr:to>
    <xdr:cxnSp macro="">
      <xdr:nvCxnSpPr>
        <xdr:cNvPr id="134" name="直線コネクタ 133"/>
        <xdr:cNvCxnSpPr/>
      </xdr:nvCxnSpPr>
      <xdr:spPr>
        <a:xfrm>
          <a:off x="4114800" y="10598513"/>
          <a:ext cx="8382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60070</xdr:rowOff>
    </xdr:from>
    <xdr:ext cx="762000" cy="259045"/>
    <xdr:sp macro="" textlink="">
      <xdr:nvSpPr>
        <xdr:cNvPr id="135" name="財政構造の弾力性平均値テキスト"/>
        <xdr:cNvSpPr txBox="1"/>
      </xdr:nvSpPr>
      <xdr:spPr>
        <a:xfrm>
          <a:off x="5041900" y="101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43543</xdr:rowOff>
    </xdr:from>
    <xdr:to>
      <xdr:col>23</xdr:col>
      <xdr:colOff>184150</xdr:colOff>
      <xdr:row>60</xdr:row>
      <xdr:rowOff>145143</xdr:rowOff>
    </xdr:to>
    <xdr:sp macro="" textlink="">
      <xdr:nvSpPr>
        <xdr:cNvPr id="136" name="フローチャート: 判断 135"/>
        <xdr:cNvSpPr/>
      </xdr:nvSpPr>
      <xdr:spPr>
        <a:xfrm>
          <a:off x="49022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81462</xdr:rowOff>
    </xdr:from>
    <xdr:to>
      <xdr:col>19</xdr:col>
      <xdr:colOff>133350</xdr:colOff>
      <xdr:row>61</xdr:row>
      <xdr:rowOff>140063</xdr:rowOff>
    </xdr:to>
    <xdr:cxnSp macro="">
      <xdr:nvCxnSpPr>
        <xdr:cNvPr id="137" name="直線コネクタ 136"/>
        <xdr:cNvCxnSpPr/>
      </xdr:nvCxnSpPr>
      <xdr:spPr>
        <a:xfrm>
          <a:off x="3225800" y="10539912"/>
          <a:ext cx="889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15966</xdr:rowOff>
    </xdr:from>
    <xdr:to>
      <xdr:col>19</xdr:col>
      <xdr:colOff>184150</xdr:colOff>
      <xdr:row>60</xdr:row>
      <xdr:rowOff>117566</xdr:rowOff>
    </xdr:to>
    <xdr:sp macro="" textlink="">
      <xdr:nvSpPr>
        <xdr:cNvPr id="138" name="フローチャート: 判断 137"/>
        <xdr:cNvSpPr/>
      </xdr:nvSpPr>
      <xdr:spPr>
        <a:xfrm>
          <a:off x="4064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127743</xdr:rowOff>
    </xdr:from>
    <xdr:ext cx="736600" cy="259045"/>
    <xdr:sp macro="" textlink="">
      <xdr:nvSpPr>
        <xdr:cNvPr id="139" name="テキスト ボックス 138"/>
        <xdr:cNvSpPr txBox="1"/>
      </xdr:nvSpPr>
      <xdr:spPr>
        <a:xfrm>
          <a:off x="3733800" y="10071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166733</xdr:rowOff>
    </xdr:from>
    <xdr:to>
      <xdr:col>15</xdr:col>
      <xdr:colOff>82550</xdr:colOff>
      <xdr:row>61</xdr:row>
      <xdr:rowOff>81462</xdr:rowOff>
    </xdr:to>
    <xdr:cxnSp macro="">
      <xdr:nvCxnSpPr>
        <xdr:cNvPr id="140" name="直線コネクタ 139"/>
        <xdr:cNvCxnSpPr/>
      </xdr:nvCxnSpPr>
      <xdr:spPr>
        <a:xfrm>
          <a:off x="2336800" y="10453733"/>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146050</xdr:rowOff>
    </xdr:from>
    <xdr:to>
      <xdr:col>15</xdr:col>
      <xdr:colOff>133350</xdr:colOff>
      <xdr:row>60</xdr:row>
      <xdr:rowOff>76200</xdr:rowOff>
    </xdr:to>
    <xdr:sp macro="" textlink="">
      <xdr:nvSpPr>
        <xdr:cNvPr id="141" name="フローチャート: 判断 140"/>
        <xdr:cNvSpPr/>
      </xdr:nvSpPr>
      <xdr:spPr>
        <a:xfrm>
          <a:off x="3175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86377</xdr:rowOff>
    </xdr:from>
    <xdr:ext cx="762000" cy="259045"/>
    <xdr:sp macro="" textlink="">
      <xdr:nvSpPr>
        <xdr:cNvPr id="142" name="テキスト ボックス 141"/>
        <xdr:cNvSpPr txBox="1"/>
      </xdr:nvSpPr>
      <xdr:spPr>
        <a:xfrm>
          <a:off x="2844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166733</xdr:rowOff>
    </xdr:from>
    <xdr:to>
      <xdr:col>11</xdr:col>
      <xdr:colOff>31750</xdr:colOff>
      <xdr:row>61</xdr:row>
      <xdr:rowOff>64226</xdr:rowOff>
    </xdr:to>
    <xdr:cxnSp macro="">
      <xdr:nvCxnSpPr>
        <xdr:cNvPr id="143" name="直線コネクタ 142"/>
        <xdr:cNvCxnSpPr/>
      </xdr:nvCxnSpPr>
      <xdr:spPr>
        <a:xfrm flipV="1">
          <a:off x="1447800" y="1045373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73660</xdr:rowOff>
    </xdr:from>
    <xdr:to>
      <xdr:col>11</xdr:col>
      <xdr:colOff>82550</xdr:colOff>
      <xdr:row>60</xdr:row>
      <xdr:rowOff>3810</xdr:rowOff>
    </xdr:to>
    <xdr:sp macro="" textlink="">
      <xdr:nvSpPr>
        <xdr:cNvPr id="144" name="フローチャート: 判断 143"/>
        <xdr:cNvSpPr/>
      </xdr:nvSpPr>
      <xdr:spPr>
        <a:xfrm>
          <a:off x="2286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13987</xdr:rowOff>
    </xdr:from>
    <xdr:ext cx="762000" cy="259045"/>
    <xdr:sp macro="" textlink="">
      <xdr:nvSpPr>
        <xdr:cNvPr id="145" name="テキスト ボックス 144"/>
        <xdr:cNvSpPr txBox="1"/>
      </xdr:nvSpPr>
      <xdr:spPr>
        <a:xfrm>
          <a:off x="1955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115026</xdr:rowOff>
    </xdr:from>
    <xdr:to>
      <xdr:col>7</xdr:col>
      <xdr:colOff>31750</xdr:colOff>
      <xdr:row>60</xdr:row>
      <xdr:rowOff>45176</xdr:rowOff>
    </xdr:to>
    <xdr:sp macro="" textlink="">
      <xdr:nvSpPr>
        <xdr:cNvPr id="146" name="フローチャート: 判断 145"/>
        <xdr:cNvSpPr/>
      </xdr:nvSpPr>
      <xdr:spPr>
        <a:xfrm>
          <a:off x="1397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55353</xdr:rowOff>
    </xdr:from>
    <xdr:ext cx="762000" cy="259045"/>
    <xdr:sp macro="" textlink="">
      <xdr:nvSpPr>
        <xdr:cNvPr id="147" name="テキスト ボックス 146"/>
        <xdr:cNvSpPr txBox="1"/>
      </xdr:nvSpPr>
      <xdr:spPr>
        <a:xfrm>
          <a:off x="1066800" y="99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127181</xdr:rowOff>
    </xdr:from>
    <xdr:to>
      <xdr:col>23</xdr:col>
      <xdr:colOff>184150</xdr:colOff>
      <xdr:row>62</xdr:row>
      <xdr:rowOff>57331</xdr:rowOff>
    </xdr:to>
    <xdr:sp macro="" textlink="">
      <xdr:nvSpPr>
        <xdr:cNvPr id="153" name="楕円 152"/>
        <xdr:cNvSpPr/>
      </xdr:nvSpPr>
      <xdr:spPr>
        <a:xfrm>
          <a:off x="49022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99258</xdr:rowOff>
    </xdr:from>
    <xdr:ext cx="762000" cy="259045"/>
    <xdr:sp macro="" textlink="">
      <xdr:nvSpPr>
        <xdr:cNvPr id="154" name="財政構造の弾力性該当値テキスト"/>
        <xdr:cNvSpPr txBox="1"/>
      </xdr:nvSpPr>
      <xdr:spPr>
        <a:xfrm>
          <a:off x="5041900" y="10557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89263</xdr:rowOff>
    </xdr:from>
    <xdr:to>
      <xdr:col>19</xdr:col>
      <xdr:colOff>184150</xdr:colOff>
      <xdr:row>62</xdr:row>
      <xdr:rowOff>19413</xdr:rowOff>
    </xdr:to>
    <xdr:sp macro="" textlink="">
      <xdr:nvSpPr>
        <xdr:cNvPr id="155" name="楕円 154"/>
        <xdr:cNvSpPr/>
      </xdr:nvSpPr>
      <xdr:spPr>
        <a:xfrm>
          <a:off x="4064000" y="1054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4190</xdr:rowOff>
    </xdr:from>
    <xdr:ext cx="736600" cy="259045"/>
    <xdr:sp macro="" textlink="">
      <xdr:nvSpPr>
        <xdr:cNvPr id="156" name="テキスト ボックス 155"/>
        <xdr:cNvSpPr txBox="1"/>
      </xdr:nvSpPr>
      <xdr:spPr>
        <a:xfrm>
          <a:off x="3733800" y="10634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30662</xdr:rowOff>
    </xdr:from>
    <xdr:to>
      <xdr:col>15</xdr:col>
      <xdr:colOff>133350</xdr:colOff>
      <xdr:row>61</xdr:row>
      <xdr:rowOff>132262</xdr:rowOff>
    </xdr:to>
    <xdr:sp macro="" textlink="">
      <xdr:nvSpPr>
        <xdr:cNvPr id="157" name="楕円 156"/>
        <xdr:cNvSpPr/>
      </xdr:nvSpPr>
      <xdr:spPr>
        <a:xfrm>
          <a:off x="3175000" y="1048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117039</xdr:rowOff>
    </xdr:from>
    <xdr:ext cx="762000" cy="259045"/>
    <xdr:sp macro="" textlink="">
      <xdr:nvSpPr>
        <xdr:cNvPr id="158" name="テキスト ボックス 157"/>
        <xdr:cNvSpPr txBox="1"/>
      </xdr:nvSpPr>
      <xdr:spPr>
        <a:xfrm>
          <a:off x="2844800" y="1057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115933</xdr:rowOff>
    </xdr:from>
    <xdr:to>
      <xdr:col>11</xdr:col>
      <xdr:colOff>82550</xdr:colOff>
      <xdr:row>61</xdr:row>
      <xdr:rowOff>46083</xdr:rowOff>
    </xdr:to>
    <xdr:sp macro="" textlink="">
      <xdr:nvSpPr>
        <xdr:cNvPr id="159" name="楕円 158"/>
        <xdr:cNvSpPr/>
      </xdr:nvSpPr>
      <xdr:spPr>
        <a:xfrm>
          <a:off x="2286000" y="1040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30860</xdr:rowOff>
    </xdr:from>
    <xdr:ext cx="762000" cy="259045"/>
    <xdr:sp macro="" textlink="">
      <xdr:nvSpPr>
        <xdr:cNvPr id="160" name="テキスト ボックス 159"/>
        <xdr:cNvSpPr txBox="1"/>
      </xdr:nvSpPr>
      <xdr:spPr>
        <a:xfrm>
          <a:off x="1955800" y="1048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13426</xdr:rowOff>
    </xdr:from>
    <xdr:to>
      <xdr:col>7</xdr:col>
      <xdr:colOff>31750</xdr:colOff>
      <xdr:row>61</xdr:row>
      <xdr:rowOff>115026</xdr:rowOff>
    </xdr:to>
    <xdr:sp macro="" textlink="">
      <xdr:nvSpPr>
        <xdr:cNvPr id="161" name="楕円 160"/>
        <xdr:cNvSpPr/>
      </xdr:nvSpPr>
      <xdr:spPr>
        <a:xfrm>
          <a:off x="1397000" y="1047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99803</xdr:rowOff>
    </xdr:from>
    <xdr:ext cx="762000" cy="259045"/>
    <xdr:sp macro="" textlink="">
      <xdr:nvSpPr>
        <xdr:cNvPr id="162" name="テキスト ボックス 161"/>
        <xdr:cNvSpPr txBox="1"/>
      </xdr:nvSpPr>
      <xdr:spPr>
        <a:xfrm>
          <a:off x="1066800" y="10558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[182,368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類似団体を上回る要因は</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前年度と同様に人件費総額によるものである。合併後、勧奨退職制度の導入や新規採用者の抑制、施設の統廃合など様々な方策を講じ</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ことにより</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人件費は</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したが、当年度は職員給与の</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％削減を取りやめたことにより前年度から増加となった</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類似団体平均との差額は昨年度より縮まったものの、</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公共施設の老朽化等により維持補修費</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前年度決算額を上回った。</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委託</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等の増により</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物件費</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は増加傾向にある。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今後は第</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次行政改革大綱により、社会経済情勢の変化を踏まえ、対応すべき行政需要の範囲や事務作業の見直しを行い、行政組織のスリム化及び公共施設等総合管理計画</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個別施設計画の策定</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公共施設の適正管理を図る。</a:t>
          </a:r>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9" name="直線コネクタ 178"/>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3" name="直線コネクタ 182"/>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73853</xdr:rowOff>
    </xdr:from>
    <xdr:to>
      <xdr:col>23</xdr:col>
      <xdr:colOff>133350</xdr:colOff>
      <xdr:row>88</xdr:row>
      <xdr:rowOff>144979</xdr:rowOff>
    </xdr:to>
    <xdr:cxnSp macro="">
      <xdr:nvCxnSpPr>
        <xdr:cNvPr id="188" name="直線コネクタ 187"/>
        <xdr:cNvCxnSpPr/>
      </xdr:nvCxnSpPr>
      <xdr:spPr>
        <a:xfrm flipV="1">
          <a:off x="4953000" y="13961303"/>
          <a:ext cx="0" cy="1271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117056</xdr:rowOff>
    </xdr:from>
    <xdr:ext cx="762000" cy="259045"/>
    <xdr:sp macro="" textlink="">
      <xdr:nvSpPr>
        <xdr:cNvPr id="189" name="人件費・物件費等の状況最小値テキスト"/>
        <xdr:cNvSpPr txBox="1"/>
      </xdr:nvSpPr>
      <xdr:spPr>
        <a:xfrm>
          <a:off x="5041900" y="1520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144979</xdr:rowOff>
    </xdr:from>
    <xdr:to>
      <xdr:col>24</xdr:col>
      <xdr:colOff>12700</xdr:colOff>
      <xdr:row>88</xdr:row>
      <xdr:rowOff>144979</xdr:rowOff>
    </xdr:to>
    <xdr:cxnSp macro="">
      <xdr:nvCxnSpPr>
        <xdr:cNvPr id="190" name="直線コネクタ 189"/>
        <xdr:cNvCxnSpPr/>
      </xdr:nvCxnSpPr>
      <xdr:spPr>
        <a:xfrm>
          <a:off x="4864100" y="1523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160230</xdr:rowOff>
    </xdr:from>
    <xdr:ext cx="762000" cy="259045"/>
    <xdr:sp macro="" textlink="">
      <xdr:nvSpPr>
        <xdr:cNvPr id="191" name="人件費・物件費等の状況最大値テキスト"/>
        <xdr:cNvSpPr txBox="1"/>
      </xdr:nvSpPr>
      <xdr:spPr>
        <a:xfrm>
          <a:off x="5041900" y="1370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73853</xdr:rowOff>
    </xdr:from>
    <xdr:to>
      <xdr:col>24</xdr:col>
      <xdr:colOff>12700</xdr:colOff>
      <xdr:row>81</xdr:row>
      <xdr:rowOff>73853</xdr:rowOff>
    </xdr:to>
    <xdr:cxnSp macro="">
      <xdr:nvCxnSpPr>
        <xdr:cNvPr id="192" name="直線コネクタ 191"/>
        <xdr:cNvCxnSpPr/>
      </xdr:nvCxnSpPr>
      <xdr:spPr>
        <a:xfrm>
          <a:off x="4864100" y="13961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77682</xdr:rowOff>
    </xdr:from>
    <xdr:to>
      <xdr:col>23</xdr:col>
      <xdr:colOff>133350</xdr:colOff>
      <xdr:row>84</xdr:row>
      <xdr:rowOff>96834</xdr:rowOff>
    </xdr:to>
    <xdr:cxnSp macro="">
      <xdr:nvCxnSpPr>
        <xdr:cNvPr id="193" name="直線コネクタ 192"/>
        <xdr:cNvCxnSpPr/>
      </xdr:nvCxnSpPr>
      <xdr:spPr>
        <a:xfrm>
          <a:off x="4114800" y="14479482"/>
          <a:ext cx="838200" cy="19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2472</xdr:rowOff>
    </xdr:from>
    <xdr:ext cx="762000" cy="259045"/>
    <xdr:sp macro="" textlink="">
      <xdr:nvSpPr>
        <xdr:cNvPr id="194" name="人件費・物件費等の状況平均値テキスト"/>
        <xdr:cNvSpPr txBox="1"/>
      </xdr:nvSpPr>
      <xdr:spPr>
        <a:xfrm>
          <a:off x="5041900" y="14232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157395</xdr:rowOff>
    </xdr:from>
    <xdr:to>
      <xdr:col>23</xdr:col>
      <xdr:colOff>184150</xdr:colOff>
      <xdr:row>84</xdr:row>
      <xdr:rowOff>87545</xdr:rowOff>
    </xdr:to>
    <xdr:sp macro="" textlink="">
      <xdr:nvSpPr>
        <xdr:cNvPr id="195" name="フローチャート: 判断 194"/>
        <xdr:cNvSpPr/>
      </xdr:nvSpPr>
      <xdr:spPr>
        <a:xfrm>
          <a:off x="4902200" y="1438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41976</xdr:rowOff>
    </xdr:from>
    <xdr:to>
      <xdr:col>19</xdr:col>
      <xdr:colOff>133350</xdr:colOff>
      <xdr:row>84</xdr:row>
      <xdr:rowOff>77682</xdr:rowOff>
    </xdr:to>
    <xdr:cxnSp macro="">
      <xdr:nvCxnSpPr>
        <xdr:cNvPr id="196" name="直線コネクタ 195"/>
        <xdr:cNvCxnSpPr/>
      </xdr:nvCxnSpPr>
      <xdr:spPr>
        <a:xfrm>
          <a:off x="3225800" y="14443776"/>
          <a:ext cx="889000" cy="35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131251</xdr:rowOff>
    </xdr:from>
    <xdr:to>
      <xdr:col>19</xdr:col>
      <xdr:colOff>184150</xdr:colOff>
      <xdr:row>84</xdr:row>
      <xdr:rowOff>61401</xdr:rowOff>
    </xdr:to>
    <xdr:sp macro="" textlink="">
      <xdr:nvSpPr>
        <xdr:cNvPr id="197" name="フローチャート: 判断 196"/>
        <xdr:cNvSpPr/>
      </xdr:nvSpPr>
      <xdr:spPr>
        <a:xfrm>
          <a:off x="4064000" y="14361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71578</xdr:rowOff>
    </xdr:from>
    <xdr:ext cx="736600" cy="259045"/>
    <xdr:sp macro="" textlink="">
      <xdr:nvSpPr>
        <xdr:cNvPr id="198" name="テキスト ボックス 197"/>
        <xdr:cNvSpPr txBox="1"/>
      </xdr:nvSpPr>
      <xdr:spPr>
        <a:xfrm>
          <a:off x="3733800" y="14130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39942</xdr:rowOff>
    </xdr:from>
    <xdr:to>
      <xdr:col>15</xdr:col>
      <xdr:colOff>82550</xdr:colOff>
      <xdr:row>84</xdr:row>
      <xdr:rowOff>41976</xdr:rowOff>
    </xdr:to>
    <xdr:cxnSp macro="">
      <xdr:nvCxnSpPr>
        <xdr:cNvPr id="199" name="直線コネクタ 198"/>
        <xdr:cNvCxnSpPr/>
      </xdr:nvCxnSpPr>
      <xdr:spPr>
        <a:xfrm>
          <a:off x="2336800" y="14441742"/>
          <a:ext cx="889000" cy="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106824</xdr:rowOff>
    </xdr:from>
    <xdr:to>
      <xdr:col>15</xdr:col>
      <xdr:colOff>133350</xdr:colOff>
      <xdr:row>84</xdr:row>
      <xdr:rowOff>36974</xdr:rowOff>
    </xdr:to>
    <xdr:sp macro="" textlink="">
      <xdr:nvSpPr>
        <xdr:cNvPr id="200" name="フローチャート: 判断 199"/>
        <xdr:cNvSpPr/>
      </xdr:nvSpPr>
      <xdr:spPr>
        <a:xfrm>
          <a:off x="3175000" y="143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47151</xdr:rowOff>
    </xdr:from>
    <xdr:ext cx="762000" cy="259045"/>
    <xdr:sp macro="" textlink="">
      <xdr:nvSpPr>
        <xdr:cNvPr id="201" name="テキスト ボックス 200"/>
        <xdr:cNvSpPr txBox="1"/>
      </xdr:nvSpPr>
      <xdr:spPr>
        <a:xfrm>
          <a:off x="2844800" y="1410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157034</xdr:rowOff>
    </xdr:from>
    <xdr:to>
      <xdr:col>11</xdr:col>
      <xdr:colOff>31750</xdr:colOff>
      <xdr:row>84</xdr:row>
      <xdr:rowOff>39942</xdr:rowOff>
    </xdr:to>
    <xdr:cxnSp macro="">
      <xdr:nvCxnSpPr>
        <xdr:cNvPr id="202" name="直線コネクタ 201"/>
        <xdr:cNvCxnSpPr/>
      </xdr:nvCxnSpPr>
      <xdr:spPr>
        <a:xfrm>
          <a:off x="1447800" y="14387384"/>
          <a:ext cx="889000" cy="5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64888</xdr:rowOff>
    </xdr:from>
    <xdr:to>
      <xdr:col>11</xdr:col>
      <xdr:colOff>82550</xdr:colOff>
      <xdr:row>83</xdr:row>
      <xdr:rowOff>166488</xdr:rowOff>
    </xdr:to>
    <xdr:sp macro="" textlink="">
      <xdr:nvSpPr>
        <xdr:cNvPr id="203" name="フローチャート: 判断 202"/>
        <xdr:cNvSpPr/>
      </xdr:nvSpPr>
      <xdr:spPr>
        <a:xfrm>
          <a:off x="2286000" y="142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5215</xdr:rowOff>
    </xdr:from>
    <xdr:ext cx="762000" cy="259045"/>
    <xdr:sp macro="" textlink="">
      <xdr:nvSpPr>
        <xdr:cNvPr id="204" name="テキスト ボックス 203"/>
        <xdr:cNvSpPr txBox="1"/>
      </xdr:nvSpPr>
      <xdr:spPr>
        <a:xfrm>
          <a:off x="1955800" y="1406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35249</xdr:rowOff>
    </xdr:from>
    <xdr:to>
      <xdr:col>7</xdr:col>
      <xdr:colOff>31750</xdr:colOff>
      <xdr:row>83</xdr:row>
      <xdr:rowOff>136849</xdr:rowOff>
    </xdr:to>
    <xdr:sp macro="" textlink="">
      <xdr:nvSpPr>
        <xdr:cNvPr id="205" name="フローチャート: 判断 204"/>
        <xdr:cNvSpPr/>
      </xdr:nvSpPr>
      <xdr:spPr>
        <a:xfrm>
          <a:off x="1397000" y="1426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147026</xdr:rowOff>
    </xdr:from>
    <xdr:ext cx="762000" cy="259045"/>
    <xdr:sp macro="" textlink="">
      <xdr:nvSpPr>
        <xdr:cNvPr id="206" name="テキスト ボックス 205"/>
        <xdr:cNvSpPr txBox="1"/>
      </xdr:nvSpPr>
      <xdr:spPr>
        <a:xfrm>
          <a:off x="1066800" y="1403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46034</xdr:rowOff>
    </xdr:from>
    <xdr:to>
      <xdr:col>23</xdr:col>
      <xdr:colOff>184150</xdr:colOff>
      <xdr:row>84</xdr:row>
      <xdr:rowOff>147634</xdr:rowOff>
    </xdr:to>
    <xdr:sp macro="" textlink="">
      <xdr:nvSpPr>
        <xdr:cNvPr id="212" name="楕円 211"/>
        <xdr:cNvSpPr/>
      </xdr:nvSpPr>
      <xdr:spPr>
        <a:xfrm>
          <a:off x="4902200" y="1444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18111</xdr:rowOff>
    </xdr:from>
    <xdr:ext cx="762000" cy="259045"/>
    <xdr:sp macro="" textlink="">
      <xdr:nvSpPr>
        <xdr:cNvPr id="213" name="人件費・物件費等の状況該当値テキスト"/>
        <xdr:cNvSpPr txBox="1"/>
      </xdr:nvSpPr>
      <xdr:spPr>
        <a:xfrm>
          <a:off x="5041900" y="14419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26882</xdr:rowOff>
    </xdr:from>
    <xdr:to>
      <xdr:col>19</xdr:col>
      <xdr:colOff>184150</xdr:colOff>
      <xdr:row>84</xdr:row>
      <xdr:rowOff>128482</xdr:rowOff>
    </xdr:to>
    <xdr:sp macro="" textlink="">
      <xdr:nvSpPr>
        <xdr:cNvPr id="214" name="楕円 213"/>
        <xdr:cNvSpPr/>
      </xdr:nvSpPr>
      <xdr:spPr>
        <a:xfrm>
          <a:off x="4064000" y="1442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113259</xdr:rowOff>
    </xdr:from>
    <xdr:ext cx="736600" cy="259045"/>
    <xdr:sp macro="" textlink="">
      <xdr:nvSpPr>
        <xdr:cNvPr id="215" name="テキスト ボックス 214"/>
        <xdr:cNvSpPr txBox="1"/>
      </xdr:nvSpPr>
      <xdr:spPr>
        <a:xfrm>
          <a:off x="3733800" y="14515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162626</xdr:rowOff>
    </xdr:from>
    <xdr:to>
      <xdr:col>15</xdr:col>
      <xdr:colOff>133350</xdr:colOff>
      <xdr:row>84</xdr:row>
      <xdr:rowOff>92776</xdr:rowOff>
    </xdr:to>
    <xdr:sp macro="" textlink="">
      <xdr:nvSpPr>
        <xdr:cNvPr id="216" name="楕円 215"/>
        <xdr:cNvSpPr/>
      </xdr:nvSpPr>
      <xdr:spPr>
        <a:xfrm>
          <a:off x="3175000" y="1439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77553</xdr:rowOff>
    </xdr:from>
    <xdr:ext cx="762000" cy="259045"/>
    <xdr:sp macro="" textlink="">
      <xdr:nvSpPr>
        <xdr:cNvPr id="217" name="テキスト ボックス 216"/>
        <xdr:cNvSpPr txBox="1"/>
      </xdr:nvSpPr>
      <xdr:spPr>
        <a:xfrm>
          <a:off x="2844800" y="1447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160592</xdr:rowOff>
    </xdr:from>
    <xdr:to>
      <xdr:col>11</xdr:col>
      <xdr:colOff>82550</xdr:colOff>
      <xdr:row>84</xdr:row>
      <xdr:rowOff>90742</xdr:rowOff>
    </xdr:to>
    <xdr:sp macro="" textlink="">
      <xdr:nvSpPr>
        <xdr:cNvPr id="218" name="楕円 217"/>
        <xdr:cNvSpPr/>
      </xdr:nvSpPr>
      <xdr:spPr>
        <a:xfrm>
          <a:off x="2286000" y="1439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75519</xdr:rowOff>
    </xdr:from>
    <xdr:ext cx="762000" cy="259045"/>
    <xdr:sp macro="" textlink="">
      <xdr:nvSpPr>
        <xdr:cNvPr id="219" name="テキスト ボックス 218"/>
        <xdr:cNvSpPr txBox="1"/>
      </xdr:nvSpPr>
      <xdr:spPr>
        <a:xfrm>
          <a:off x="1955800" y="14477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106234</xdr:rowOff>
    </xdr:from>
    <xdr:to>
      <xdr:col>7</xdr:col>
      <xdr:colOff>31750</xdr:colOff>
      <xdr:row>84</xdr:row>
      <xdr:rowOff>36384</xdr:rowOff>
    </xdr:to>
    <xdr:sp macro="" textlink="">
      <xdr:nvSpPr>
        <xdr:cNvPr id="220" name="楕円 219"/>
        <xdr:cNvSpPr/>
      </xdr:nvSpPr>
      <xdr:spPr>
        <a:xfrm>
          <a:off x="1397000" y="1433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21161</xdr:rowOff>
    </xdr:from>
    <xdr:ext cx="762000" cy="259045"/>
    <xdr:sp macro="" textlink="">
      <xdr:nvSpPr>
        <xdr:cNvPr id="221" name="テキスト ボックス 220"/>
        <xdr:cNvSpPr txBox="1"/>
      </xdr:nvSpPr>
      <xdr:spPr>
        <a:xfrm>
          <a:off x="1066800" y="1442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H19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月から</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H22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月から</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％の職員給減額を実施してきたことにより類似団体平均を下回っていたが、</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月より職員給与の減額を取りやめた。これにより、ラスパイレス指数は</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ポイント上昇し、類似団体平均を</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ポイント上回ることとなった。今後、国に準じた給与制度設計を実施し適正化に取り組む。</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90</xdr:row>
      <xdr:rowOff>47777</xdr:rowOff>
    </xdr:to>
    <xdr:cxnSp macro="">
      <xdr:nvCxnSpPr>
        <xdr:cNvPr id="252" name="直線コネクタ 251"/>
        <xdr:cNvCxnSpPr/>
      </xdr:nvCxnSpPr>
      <xdr:spPr>
        <a:xfrm flipV="1">
          <a:off x="17018000" y="13973023"/>
          <a:ext cx="0" cy="15052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19854</xdr:rowOff>
    </xdr:from>
    <xdr:ext cx="762000" cy="259045"/>
    <xdr:sp macro="" textlink="">
      <xdr:nvSpPr>
        <xdr:cNvPr id="253" name="給与水準   （国との比較）最小値テキスト"/>
        <xdr:cNvSpPr txBox="1"/>
      </xdr:nvSpPr>
      <xdr:spPr>
        <a:xfrm>
          <a:off x="17106900" y="154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47777</xdr:rowOff>
    </xdr:from>
    <xdr:to>
      <xdr:col>81</xdr:col>
      <xdr:colOff>133350</xdr:colOff>
      <xdr:row>90</xdr:row>
      <xdr:rowOff>47777</xdr:rowOff>
    </xdr:to>
    <xdr:cxnSp macro="">
      <xdr:nvCxnSpPr>
        <xdr:cNvPr id="254" name="直線コネクタ 253"/>
        <xdr:cNvCxnSpPr/>
      </xdr:nvCxnSpPr>
      <xdr:spPr>
        <a:xfrm>
          <a:off x="16929100" y="1547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5" name="給与水準   （国との比較）最大値テキスト"/>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6" name="直線コネクタ 255"/>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0</xdr:rowOff>
    </xdr:from>
    <xdr:to>
      <xdr:col>81</xdr:col>
      <xdr:colOff>44450</xdr:colOff>
      <xdr:row>88</xdr:row>
      <xdr:rowOff>34471</xdr:rowOff>
    </xdr:to>
    <xdr:cxnSp macro="">
      <xdr:nvCxnSpPr>
        <xdr:cNvPr id="257" name="直線コネクタ 256"/>
        <xdr:cNvCxnSpPr/>
      </xdr:nvCxnSpPr>
      <xdr:spPr>
        <a:xfrm flipV="1">
          <a:off x="16179800" y="15087600"/>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10782</xdr:rowOff>
    </xdr:from>
    <xdr:ext cx="762000" cy="259045"/>
    <xdr:sp macro="" textlink="">
      <xdr:nvSpPr>
        <xdr:cNvPr id="258" name="給与水準   （国との比較）平均値テキスト"/>
        <xdr:cNvSpPr txBox="1"/>
      </xdr:nvSpPr>
      <xdr:spPr>
        <a:xfrm>
          <a:off x="17106900" y="14755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165705</xdr:rowOff>
    </xdr:from>
    <xdr:to>
      <xdr:col>81</xdr:col>
      <xdr:colOff>95250</xdr:colOff>
      <xdr:row>87</xdr:row>
      <xdr:rowOff>95855</xdr:rowOff>
    </xdr:to>
    <xdr:sp macro="" textlink="">
      <xdr:nvSpPr>
        <xdr:cNvPr id="259" name="フローチャート: 判断 258"/>
        <xdr:cNvSpPr/>
      </xdr:nvSpPr>
      <xdr:spPr>
        <a:xfrm>
          <a:off x="16967200" y="149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67129</xdr:rowOff>
    </xdr:from>
    <xdr:to>
      <xdr:col>77</xdr:col>
      <xdr:colOff>44450</xdr:colOff>
      <xdr:row>88</xdr:row>
      <xdr:rowOff>34471</xdr:rowOff>
    </xdr:to>
    <xdr:cxnSp macro="">
      <xdr:nvCxnSpPr>
        <xdr:cNvPr id="260" name="直線コネクタ 259"/>
        <xdr:cNvCxnSpPr/>
      </xdr:nvCxnSpPr>
      <xdr:spPr>
        <a:xfrm>
          <a:off x="15290800" y="14811829"/>
          <a:ext cx="889000" cy="31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61" name="フローチャート: 判断 260"/>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117522</xdr:rowOff>
    </xdr:from>
    <xdr:ext cx="736600" cy="259045"/>
    <xdr:sp macro="" textlink="">
      <xdr:nvSpPr>
        <xdr:cNvPr id="262" name="テキスト ボックス 261"/>
        <xdr:cNvSpPr txBox="1"/>
      </xdr:nvSpPr>
      <xdr:spPr>
        <a:xfrm>
          <a:off x="15798800" y="14690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67129</xdr:rowOff>
    </xdr:from>
    <xdr:to>
      <xdr:col>72</xdr:col>
      <xdr:colOff>203200</xdr:colOff>
      <xdr:row>86</xdr:row>
      <xdr:rowOff>147562</xdr:rowOff>
    </xdr:to>
    <xdr:cxnSp macro="">
      <xdr:nvCxnSpPr>
        <xdr:cNvPr id="263" name="直線コネクタ 262"/>
        <xdr:cNvCxnSpPr/>
      </xdr:nvCxnSpPr>
      <xdr:spPr>
        <a:xfrm flipV="1">
          <a:off x="14401800" y="14811829"/>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17236</xdr:rowOff>
    </xdr:from>
    <xdr:to>
      <xdr:col>73</xdr:col>
      <xdr:colOff>44450</xdr:colOff>
      <xdr:row>87</xdr:row>
      <xdr:rowOff>118836</xdr:rowOff>
    </xdr:to>
    <xdr:sp macro="" textlink="">
      <xdr:nvSpPr>
        <xdr:cNvPr id="264" name="フローチャート: 判断 263"/>
        <xdr:cNvSpPr/>
      </xdr:nvSpPr>
      <xdr:spPr>
        <a:xfrm>
          <a:off x="15240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103613</xdr:rowOff>
    </xdr:from>
    <xdr:ext cx="762000" cy="259045"/>
    <xdr:sp macro="" textlink="">
      <xdr:nvSpPr>
        <xdr:cNvPr id="265" name="テキスト ボックス 264"/>
        <xdr:cNvSpPr txBox="1"/>
      </xdr:nvSpPr>
      <xdr:spPr>
        <a:xfrm>
          <a:off x="14909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113091</xdr:rowOff>
    </xdr:from>
    <xdr:to>
      <xdr:col>68</xdr:col>
      <xdr:colOff>152400</xdr:colOff>
      <xdr:row>86</xdr:row>
      <xdr:rowOff>147562</xdr:rowOff>
    </xdr:to>
    <xdr:cxnSp macro="">
      <xdr:nvCxnSpPr>
        <xdr:cNvPr id="266" name="直線コネクタ 265"/>
        <xdr:cNvCxnSpPr/>
      </xdr:nvCxnSpPr>
      <xdr:spPr>
        <a:xfrm>
          <a:off x="13512800" y="14857791"/>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17236</xdr:rowOff>
    </xdr:from>
    <xdr:to>
      <xdr:col>68</xdr:col>
      <xdr:colOff>203200</xdr:colOff>
      <xdr:row>87</xdr:row>
      <xdr:rowOff>118836</xdr:rowOff>
    </xdr:to>
    <xdr:sp macro="" textlink="">
      <xdr:nvSpPr>
        <xdr:cNvPr id="267" name="フローチャート: 判断 266"/>
        <xdr:cNvSpPr/>
      </xdr:nvSpPr>
      <xdr:spPr>
        <a:xfrm>
          <a:off x="14351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103613</xdr:rowOff>
    </xdr:from>
    <xdr:ext cx="762000" cy="259045"/>
    <xdr:sp macro="" textlink="">
      <xdr:nvSpPr>
        <xdr:cNvPr id="268" name="テキスト ボックス 267"/>
        <xdr:cNvSpPr txBox="1"/>
      </xdr:nvSpPr>
      <xdr:spPr>
        <a:xfrm>
          <a:off x="14020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96762</xdr:rowOff>
    </xdr:from>
    <xdr:to>
      <xdr:col>64</xdr:col>
      <xdr:colOff>152400</xdr:colOff>
      <xdr:row>87</xdr:row>
      <xdr:rowOff>26912</xdr:rowOff>
    </xdr:to>
    <xdr:sp macro="" textlink="">
      <xdr:nvSpPr>
        <xdr:cNvPr id="269" name="フローチャート: 判断 268"/>
        <xdr:cNvSpPr/>
      </xdr:nvSpPr>
      <xdr:spPr>
        <a:xfrm>
          <a:off x="13462000" y="1484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11689</xdr:rowOff>
    </xdr:from>
    <xdr:ext cx="762000" cy="259045"/>
    <xdr:sp macro="" textlink="">
      <xdr:nvSpPr>
        <xdr:cNvPr id="270" name="テキスト ボックス 269"/>
        <xdr:cNvSpPr txBox="1"/>
      </xdr:nvSpPr>
      <xdr:spPr>
        <a:xfrm>
          <a:off x="13131800" y="1492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120650</xdr:rowOff>
    </xdr:from>
    <xdr:to>
      <xdr:col>81</xdr:col>
      <xdr:colOff>95250</xdr:colOff>
      <xdr:row>88</xdr:row>
      <xdr:rowOff>50800</xdr:rowOff>
    </xdr:to>
    <xdr:sp macro="" textlink="">
      <xdr:nvSpPr>
        <xdr:cNvPr id="276" name="楕円 275"/>
        <xdr:cNvSpPr/>
      </xdr:nvSpPr>
      <xdr:spPr>
        <a:xfrm>
          <a:off x="169672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92727</xdr:rowOff>
    </xdr:from>
    <xdr:ext cx="762000" cy="259045"/>
    <xdr:sp macro="" textlink="">
      <xdr:nvSpPr>
        <xdr:cNvPr id="277" name="給与水準   （国との比較）該当値テキスト"/>
        <xdr:cNvSpPr txBox="1"/>
      </xdr:nvSpPr>
      <xdr:spPr>
        <a:xfrm>
          <a:off x="17106900" y="150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155121</xdr:rowOff>
    </xdr:from>
    <xdr:to>
      <xdr:col>77</xdr:col>
      <xdr:colOff>95250</xdr:colOff>
      <xdr:row>88</xdr:row>
      <xdr:rowOff>85271</xdr:rowOff>
    </xdr:to>
    <xdr:sp macro="" textlink="">
      <xdr:nvSpPr>
        <xdr:cNvPr id="278" name="楕円 277"/>
        <xdr:cNvSpPr/>
      </xdr:nvSpPr>
      <xdr:spPr>
        <a:xfrm>
          <a:off x="16129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70048</xdr:rowOff>
    </xdr:from>
    <xdr:ext cx="736600" cy="259045"/>
    <xdr:sp macro="" textlink="">
      <xdr:nvSpPr>
        <xdr:cNvPr id="279" name="テキスト ボックス 278"/>
        <xdr:cNvSpPr txBox="1"/>
      </xdr:nvSpPr>
      <xdr:spPr>
        <a:xfrm>
          <a:off x="15798800" y="15157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16329</xdr:rowOff>
    </xdr:from>
    <xdr:to>
      <xdr:col>73</xdr:col>
      <xdr:colOff>44450</xdr:colOff>
      <xdr:row>86</xdr:row>
      <xdr:rowOff>117929</xdr:rowOff>
    </xdr:to>
    <xdr:sp macro="" textlink="">
      <xdr:nvSpPr>
        <xdr:cNvPr id="280" name="楕円 279"/>
        <xdr:cNvSpPr/>
      </xdr:nvSpPr>
      <xdr:spPr>
        <a:xfrm>
          <a:off x="15240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128106</xdr:rowOff>
    </xdr:from>
    <xdr:ext cx="762000" cy="259045"/>
    <xdr:sp macro="" textlink="">
      <xdr:nvSpPr>
        <xdr:cNvPr id="281" name="テキスト ボックス 280"/>
        <xdr:cNvSpPr txBox="1"/>
      </xdr:nvSpPr>
      <xdr:spPr>
        <a:xfrm>
          <a:off x="14909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96762</xdr:rowOff>
    </xdr:from>
    <xdr:to>
      <xdr:col>68</xdr:col>
      <xdr:colOff>203200</xdr:colOff>
      <xdr:row>87</xdr:row>
      <xdr:rowOff>26912</xdr:rowOff>
    </xdr:to>
    <xdr:sp macro="" textlink="">
      <xdr:nvSpPr>
        <xdr:cNvPr id="282" name="楕円 281"/>
        <xdr:cNvSpPr/>
      </xdr:nvSpPr>
      <xdr:spPr>
        <a:xfrm>
          <a:off x="14351000" y="148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37089</xdr:rowOff>
    </xdr:from>
    <xdr:ext cx="762000" cy="259045"/>
    <xdr:sp macro="" textlink="">
      <xdr:nvSpPr>
        <xdr:cNvPr id="283" name="テキスト ボックス 282"/>
        <xdr:cNvSpPr txBox="1"/>
      </xdr:nvSpPr>
      <xdr:spPr>
        <a:xfrm>
          <a:off x="14020800" y="1461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62291</xdr:rowOff>
    </xdr:from>
    <xdr:to>
      <xdr:col>64</xdr:col>
      <xdr:colOff>152400</xdr:colOff>
      <xdr:row>86</xdr:row>
      <xdr:rowOff>163891</xdr:rowOff>
    </xdr:to>
    <xdr:sp macro="" textlink="">
      <xdr:nvSpPr>
        <xdr:cNvPr id="284" name="楕円 283"/>
        <xdr:cNvSpPr/>
      </xdr:nvSpPr>
      <xdr:spPr>
        <a:xfrm>
          <a:off x="13462000" y="148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2618</xdr:rowOff>
    </xdr:from>
    <xdr:ext cx="762000" cy="259045"/>
    <xdr:sp macro="" textlink="">
      <xdr:nvSpPr>
        <xdr:cNvPr id="285" name="テキスト ボックス 284"/>
        <xdr:cNvSpPr txBox="1"/>
      </xdr:nvSpPr>
      <xdr:spPr>
        <a:xfrm>
          <a:off x="13131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地理的要因や合併前の職員を引き継いだこと、施設が多数あり類似団体と比較して総枠的に多い。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年度において、第</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次宇陀市行政改革大綱による定員の適正化を図るため、早期勧奨退職制度の導入等により、普通会計職員</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人の削減を目標としていたが、結果</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人の減となり、目標を大幅に超えた。これまで職員数の削減に向けた取り組みを実施してきたが、依然として類似団体平均より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人多い。しかしながら、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歳以上の職員が全体の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％を超えており、年齢構成が課題となっている。このことから、職務経験者の採用を行うなど年齢構成の補正を行うとともに、引き続き第</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次宇陀市行政改革大綱において類似施設の統廃合、民間委託の導入などにより適正な定員管理に取り組む。</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168366</xdr:rowOff>
    </xdr:from>
    <xdr:to>
      <xdr:col>81</xdr:col>
      <xdr:colOff>44450</xdr:colOff>
      <xdr:row>67</xdr:row>
      <xdr:rowOff>105289</xdr:rowOff>
    </xdr:to>
    <xdr:cxnSp macro="">
      <xdr:nvCxnSpPr>
        <xdr:cNvPr id="317" name="直線コネクタ 316"/>
        <xdr:cNvCxnSpPr/>
      </xdr:nvCxnSpPr>
      <xdr:spPr>
        <a:xfrm flipV="1">
          <a:off x="17018000" y="10112466"/>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77366</xdr:rowOff>
    </xdr:from>
    <xdr:ext cx="762000" cy="259045"/>
    <xdr:sp macro="" textlink="">
      <xdr:nvSpPr>
        <xdr:cNvPr id="318" name="定員管理の状況最小値テキスト"/>
        <xdr:cNvSpPr txBox="1"/>
      </xdr:nvSpPr>
      <xdr:spPr>
        <a:xfrm>
          <a:off x="17106900" y="11564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105289</xdr:rowOff>
    </xdr:from>
    <xdr:to>
      <xdr:col>81</xdr:col>
      <xdr:colOff>133350</xdr:colOff>
      <xdr:row>67</xdr:row>
      <xdr:rowOff>105289</xdr:rowOff>
    </xdr:to>
    <xdr:cxnSp macro="">
      <xdr:nvCxnSpPr>
        <xdr:cNvPr id="319" name="直線コネクタ 318"/>
        <xdr:cNvCxnSpPr/>
      </xdr:nvCxnSpPr>
      <xdr:spPr>
        <a:xfrm>
          <a:off x="16929100" y="11592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83293</xdr:rowOff>
    </xdr:from>
    <xdr:ext cx="762000" cy="259045"/>
    <xdr:sp macro="" textlink="">
      <xdr:nvSpPr>
        <xdr:cNvPr id="320" name="定員管理の状況最大値テキスト"/>
        <xdr:cNvSpPr txBox="1"/>
      </xdr:nvSpPr>
      <xdr:spPr>
        <a:xfrm>
          <a:off x="17106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168366</xdr:rowOff>
    </xdr:from>
    <xdr:to>
      <xdr:col>81</xdr:col>
      <xdr:colOff>133350</xdr:colOff>
      <xdr:row>58</xdr:row>
      <xdr:rowOff>168366</xdr:rowOff>
    </xdr:to>
    <xdr:cxnSp macro="">
      <xdr:nvCxnSpPr>
        <xdr:cNvPr id="321" name="直線コネクタ 320"/>
        <xdr:cNvCxnSpPr/>
      </xdr:nvCxnSpPr>
      <xdr:spPr>
        <a:xfrm>
          <a:off x="16929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70636</xdr:rowOff>
    </xdr:from>
    <xdr:to>
      <xdr:col>81</xdr:col>
      <xdr:colOff>44450</xdr:colOff>
      <xdr:row>63</xdr:row>
      <xdr:rowOff>112002</xdr:rowOff>
    </xdr:to>
    <xdr:cxnSp macro="">
      <xdr:nvCxnSpPr>
        <xdr:cNvPr id="322" name="直線コネクタ 321"/>
        <xdr:cNvCxnSpPr/>
      </xdr:nvCxnSpPr>
      <xdr:spPr>
        <a:xfrm>
          <a:off x="16179800" y="10871986"/>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81418</xdr:rowOff>
    </xdr:from>
    <xdr:ext cx="762000" cy="259045"/>
    <xdr:sp macro="" textlink="">
      <xdr:nvSpPr>
        <xdr:cNvPr id="323" name="定員管理の状況平均値テキスト"/>
        <xdr:cNvSpPr txBox="1"/>
      </xdr:nvSpPr>
      <xdr:spPr>
        <a:xfrm>
          <a:off x="17106900" y="10539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64891</xdr:rowOff>
    </xdr:from>
    <xdr:to>
      <xdr:col>81</xdr:col>
      <xdr:colOff>95250</xdr:colOff>
      <xdr:row>62</xdr:row>
      <xdr:rowOff>166491</xdr:rowOff>
    </xdr:to>
    <xdr:sp macro="" textlink="">
      <xdr:nvSpPr>
        <xdr:cNvPr id="324" name="フローチャート: 判断 323"/>
        <xdr:cNvSpPr/>
      </xdr:nvSpPr>
      <xdr:spPr>
        <a:xfrm>
          <a:off x="169672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70636</xdr:rowOff>
    </xdr:from>
    <xdr:to>
      <xdr:col>77</xdr:col>
      <xdr:colOff>44450</xdr:colOff>
      <xdr:row>63</xdr:row>
      <xdr:rowOff>71786</xdr:rowOff>
    </xdr:to>
    <xdr:cxnSp macro="">
      <xdr:nvCxnSpPr>
        <xdr:cNvPr id="325" name="直線コネクタ 324"/>
        <xdr:cNvCxnSpPr/>
      </xdr:nvCxnSpPr>
      <xdr:spPr>
        <a:xfrm flipV="1">
          <a:off x="15290800" y="10871986"/>
          <a:ext cx="8890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63742</xdr:rowOff>
    </xdr:from>
    <xdr:to>
      <xdr:col>77</xdr:col>
      <xdr:colOff>95250</xdr:colOff>
      <xdr:row>62</xdr:row>
      <xdr:rowOff>165342</xdr:rowOff>
    </xdr:to>
    <xdr:sp macro="" textlink="">
      <xdr:nvSpPr>
        <xdr:cNvPr id="326" name="フローチャート: 判断 325"/>
        <xdr:cNvSpPr/>
      </xdr:nvSpPr>
      <xdr:spPr>
        <a:xfrm>
          <a:off x="16129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4069</xdr:rowOff>
    </xdr:from>
    <xdr:ext cx="736600" cy="259045"/>
    <xdr:sp macro="" textlink="">
      <xdr:nvSpPr>
        <xdr:cNvPr id="327" name="テキスト ボックス 326"/>
        <xdr:cNvSpPr txBox="1"/>
      </xdr:nvSpPr>
      <xdr:spPr>
        <a:xfrm>
          <a:off x="15798800" y="10462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71786</xdr:rowOff>
    </xdr:from>
    <xdr:to>
      <xdr:col>72</xdr:col>
      <xdr:colOff>203200</xdr:colOff>
      <xdr:row>63</xdr:row>
      <xdr:rowOff>85574</xdr:rowOff>
    </xdr:to>
    <xdr:cxnSp macro="">
      <xdr:nvCxnSpPr>
        <xdr:cNvPr id="328" name="直線コネクタ 327"/>
        <xdr:cNvCxnSpPr/>
      </xdr:nvCxnSpPr>
      <xdr:spPr>
        <a:xfrm flipV="1">
          <a:off x="14401800" y="10873136"/>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52251</xdr:rowOff>
    </xdr:from>
    <xdr:to>
      <xdr:col>73</xdr:col>
      <xdr:colOff>44450</xdr:colOff>
      <xdr:row>62</xdr:row>
      <xdr:rowOff>153851</xdr:rowOff>
    </xdr:to>
    <xdr:sp macro="" textlink="">
      <xdr:nvSpPr>
        <xdr:cNvPr id="329" name="フローチャート: 判断 328"/>
        <xdr:cNvSpPr/>
      </xdr:nvSpPr>
      <xdr:spPr>
        <a:xfrm>
          <a:off x="15240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164028</xdr:rowOff>
    </xdr:from>
    <xdr:ext cx="762000" cy="259045"/>
    <xdr:sp macro="" textlink="">
      <xdr:nvSpPr>
        <xdr:cNvPr id="330" name="テキスト ボックス 329"/>
        <xdr:cNvSpPr txBox="1"/>
      </xdr:nvSpPr>
      <xdr:spPr>
        <a:xfrm>
          <a:off x="14909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85574</xdr:rowOff>
    </xdr:from>
    <xdr:to>
      <xdr:col>68</xdr:col>
      <xdr:colOff>152400</xdr:colOff>
      <xdr:row>63</xdr:row>
      <xdr:rowOff>100512</xdr:rowOff>
    </xdr:to>
    <xdr:cxnSp macro="">
      <xdr:nvCxnSpPr>
        <xdr:cNvPr id="331" name="直線コネクタ 330"/>
        <xdr:cNvCxnSpPr/>
      </xdr:nvCxnSpPr>
      <xdr:spPr>
        <a:xfrm flipV="1">
          <a:off x="13512800" y="10886924"/>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35016</xdr:rowOff>
    </xdr:from>
    <xdr:to>
      <xdr:col>68</xdr:col>
      <xdr:colOff>203200</xdr:colOff>
      <xdr:row>62</xdr:row>
      <xdr:rowOff>136616</xdr:rowOff>
    </xdr:to>
    <xdr:sp macro="" textlink="">
      <xdr:nvSpPr>
        <xdr:cNvPr id="332" name="フローチャート: 判断 331"/>
        <xdr:cNvSpPr/>
      </xdr:nvSpPr>
      <xdr:spPr>
        <a:xfrm>
          <a:off x="14351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146793</xdr:rowOff>
    </xdr:from>
    <xdr:ext cx="762000" cy="259045"/>
    <xdr:sp macro="" textlink="">
      <xdr:nvSpPr>
        <xdr:cNvPr id="333" name="テキスト ボックス 332"/>
        <xdr:cNvSpPr txBox="1"/>
      </xdr:nvSpPr>
      <xdr:spPr>
        <a:xfrm>
          <a:off x="14020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158206</xdr:rowOff>
    </xdr:from>
    <xdr:to>
      <xdr:col>64</xdr:col>
      <xdr:colOff>152400</xdr:colOff>
      <xdr:row>62</xdr:row>
      <xdr:rowOff>88356</xdr:rowOff>
    </xdr:to>
    <xdr:sp macro="" textlink="">
      <xdr:nvSpPr>
        <xdr:cNvPr id="334" name="フローチャート: 判断 333"/>
        <xdr:cNvSpPr/>
      </xdr:nvSpPr>
      <xdr:spPr>
        <a:xfrm>
          <a:off x="13462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98533</xdr:rowOff>
    </xdr:from>
    <xdr:ext cx="762000" cy="259045"/>
    <xdr:sp macro="" textlink="">
      <xdr:nvSpPr>
        <xdr:cNvPr id="335" name="テキスト ボックス 334"/>
        <xdr:cNvSpPr txBox="1"/>
      </xdr:nvSpPr>
      <xdr:spPr>
        <a:xfrm>
          <a:off x="13131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61202</xdr:rowOff>
    </xdr:from>
    <xdr:to>
      <xdr:col>81</xdr:col>
      <xdr:colOff>95250</xdr:colOff>
      <xdr:row>63</xdr:row>
      <xdr:rowOff>162802</xdr:rowOff>
    </xdr:to>
    <xdr:sp macro="" textlink="">
      <xdr:nvSpPr>
        <xdr:cNvPr id="341" name="楕円 340"/>
        <xdr:cNvSpPr/>
      </xdr:nvSpPr>
      <xdr:spPr>
        <a:xfrm>
          <a:off x="16967200" y="1086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33279</xdr:rowOff>
    </xdr:from>
    <xdr:ext cx="762000" cy="259045"/>
    <xdr:sp macro="" textlink="">
      <xdr:nvSpPr>
        <xdr:cNvPr id="342" name="定員管理の状況該当値テキスト"/>
        <xdr:cNvSpPr txBox="1"/>
      </xdr:nvSpPr>
      <xdr:spPr>
        <a:xfrm>
          <a:off x="17106900" y="1083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19836</xdr:rowOff>
    </xdr:from>
    <xdr:to>
      <xdr:col>77</xdr:col>
      <xdr:colOff>95250</xdr:colOff>
      <xdr:row>63</xdr:row>
      <xdr:rowOff>121436</xdr:rowOff>
    </xdr:to>
    <xdr:sp macro="" textlink="">
      <xdr:nvSpPr>
        <xdr:cNvPr id="343" name="楕円 342"/>
        <xdr:cNvSpPr/>
      </xdr:nvSpPr>
      <xdr:spPr>
        <a:xfrm>
          <a:off x="16129000" y="1082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106213</xdr:rowOff>
    </xdr:from>
    <xdr:ext cx="736600" cy="259045"/>
    <xdr:sp macro="" textlink="">
      <xdr:nvSpPr>
        <xdr:cNvPr id="344" name="テキスト ボックス 343"/>
        <xdr:cNvSpPr txBox="1"/>
      </xdr:nvSpPr>
      <xdr:spPr>
        <a:xfrm>
          <a:off x="15798800" y="10907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20986</xdr:rowOff>
    </xdr:from>
    <xdr:to>
      <xdr:col>73</xdr:col>
      <xdr:colOff>44450</xdr:colOff>
      <xdr:row>63</xdr:row>
      <xdr:rowOff>122586</xdr:rowOff>
    </xdr:to>
    <xdr:sp macro="" textlink="">
      <xdr:nvSpPr>
        <xdr:cNvPr id="345" name="楕円 344"/>
        <xdr:cNvSpPr/>
      </xdr:nvSpPr>
      <xdr:spPr>
        <a:xfrm>
          <a:off x="15240000" y="1082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107363</xdr:rowOff>
    </xdr:from>
    <xdr:ext cx="762000" cy="259045"/>
    <xdr:sp macro="" textlink="">
      <xdr:nvSpPr>
        <xdr:cNvPr id="346" name="テキスト ボックス 345"/>
        <xdr:cNvSpPr txBox="1"/>
      </xdr:nvSpPr>
      <xdr:spPr>
        <a:xfrm>
          <a:off x="14909800" y="10908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34774</xdr:rowOff>
    </xdr:from>
    <xdr:to>
      <xdr:col>68</xdr:col>
      <xdr:colOff>203200</xdr:colOff>
      <xdr:row>63</xdr:row>
      <xdr:rowOff>136374</xdr:rowOff>
    </xdr:to>
    <xdr:sp macro="" textlink="">
      <xdr:nvSpPr>
        <xdr:cNvPr id="347" name="楕円 346"/>
        <xdr:cNvSpPr/>
      </xdr:nvSpPr>
      <xdr:spPr>
        <a:xfrm>
          <a:off x="14351000" y="1083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121151</xdr:rowOff>
    </xdr:from>
    <xdr:ext cx="762000" cy="259045"/>
    <xdr:sp macro="" textlink="">
      <xdr:nvSpPr>
        <xdr:cNvPr id="348" name="テキスト ボックス 347"/>
        <xdr:cNvSpPr txBox="1"/>
      </xdr:nvSpPr>
      <xdr:spPr>
        <a:xfrm>
          <a:off x="14020800" y="1092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49712</xdr:rowOff>
    </xdr:from>
    <xdr:to>
      <xdr:col>64</xdr:col>
      <xdr:colOff>152400</xdr:colOff>
      <xdr:row>63</xdr:row>
      <xdr:rowOff>151312</xdr:rowOff>
    </xdr:to>
    <xdr:sp macro="" textlink="">
      <xdr:nvSpPr>
        <xdr:cNvPr id="349" name="楕円 348"/>
        <xdr:cNvSpPr/>
      </xdr:nvSpPr>
      <xdr:spPr>
        <a:xfrm>
          <a:off x="13462000" y="1085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136089</xdr:rowOff>
    </xdr:from>
    <xdr:ext cx="762000" cy="259045"/>
    <xdr:sp macro="" textlink="">
      <xdr:nvSpPr>
        <xdr:cNvPr id="350" name="テキスト ボックス 349"/>
        <xdr:cNvSpPr txBox="1"/>
      </xdr:nvSpPr>
      <xdr:spPr>
        <a:xfrm>
          <a:off x="13131800" y="10937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合併以前より財源を地方債に求めてきたため、旧町村での過疎対策事業債や公住債、合併特例債等の償還により高い水準で推移してきた。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近年は新規発行額の抑制及び普通交付税算入率の高い起債発行により年々改善しており、前年度より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％減少したが、類似団体平均も減少しているため依然として平均より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％高い。</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元利償還額の減少により今後も緩やかに改善していくと考えており、引き続き適正な公債管理に取り組む。</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24553</xdr:rowOff>
    </xdr:from>
    <xdr:to>
      <xdr:col>81</xdr:col>
      <xdr:colOff>44450</xdr:colOff>
      <xdr:row>44</xdr:row>
      <xdr:rowOff>80645</xdr:rowOff>
    </xdr:to>
    <xdr:cxnSp macro="">
      <xdr:nvCxnSpPr>
        <xdr:cNvPr id="379" name="直線コネクタ 378"/>
        <xdr:cNvCxnSpPr/>
      </xdr:nvCxnSpPr>
      <xdr:spPr>
        <a:xfrm flipV="1">
          <a:off x="17018000" y="6196753"/>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80" name="公債費負担の状況最小値テキスト"/>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1" name="直線コネクタ 380"/>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110930</xdr:rowOff>
    </xdr:from>
    <xdr:ext cx="762000" cy="259045"/>
    <xdr:sp macro="" textlink="">
      <xdr:nvSpPr>
        <xdr:cNvPr id="382" name="公債費負担の状況最大値テキスト"/>
        <xdr:cNvSpPr txBox="1"/>
      </xdr:nvSpPr>
      <xdr:spPr>
        <a:xfrm>
          <a:off x="17106900" y="594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24553</xdr:rowOff>
    </xdr:from>
    <xdr:to>
      <xdr:col>81</xdr:col>
      <xdr:colOff>133350</xdr:colOff>
      <xdr:row>36</xdr:row>
      <xdr:rowOff>24553</xdr:rowOff>
    </xdr:to>
    <xdr:cxnSp macro="">
      <xdr:nvCxnSpPr>
        <xdr:cNvPr id="383" name="直線コネクタ 382"/>
        <xdr:cNvCxnSpPr/>
      </xdr:nvCxnSpPr>
      <xdr:spPr>
        <a:xfrm>
          <a:off x="16929100" y="619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120544</xdr:rowOff>
    </xdr:from>
    <xdr:to>
      <xdr:col>81</xdr:col>
      <xdr:colOff>44450</xdr:colOff>
      <xdr:row>37</xdr:row>
      <xdr:rowOff>132609</xdr:rowOff>
    </xdr:to>
    <xdr:cxnSp macro="">
      <xdr:nvCxnSpPr>
        <xdr:cNvPr id="384" name="直線コネクタ 383"/>
        <xdr:cNvCxnSpPr/>
      </xdr:nvCxnSpPr>
      <xdr:spPr>
        <a:xfrm flipV="1">
          <a:off x="16179800" y="6464194"/>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167234</xdr:rowOff>
    </xdr:from>
    <xdr:ext cx="762000" cy="259045"/>
    <xdr:sp macro="" textlink="">
      <xdr:nvSpPr>
        <xdr:cNvPr id="385" name="公債費負担の状況平均値テキスト"/>
        <xdr:cNvSpPr txBox="1"/>
      </xdr:nvSpPr>
      <xdr:spPr>
        <a:xfrm>
          <a:off x="17106900" y="6167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150707</xdr:rowOff>
    </xdr:from>
    <xdr:to>
      <xdr:col>81</xdr:col>
      <xdr:colOff>95250</xdr:colOff>
      <xdr:row>37</xdr:row>
      <xdr:rowOff>80857</xdr:rowOff>
    </xdr:to>
    <xdr:sp macro="" textlink="">
      <xdr:nvSpPr>
        <xdr:cNvPr id="386" name="フローチャート: 判断 385"/>
        <xdr:cNvSpPr/>
      </xdr:nvSpPr>
      <xdr:spPr>
        <a:xfrm>
          <a:off x="169672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132609</xdr:rowOff>
    </xdr:from>
    <xdr:to>
      <xdr:col>77</xdr:col>
      <xdr:colOff>44450</xdr:colOff>
      <xdr:row>37</xdr:row>
      <xdr:rowOff>148696</xdr:rowOff>
    </xdr:to>
    <xdr:cxnSp macro="">
      <xdr:nvCxnSpPr>
        <xdr:cNvPr id="387" name="直線コネクタ 386"/>
        <xdr:cNvCxnSpPr/>
      </xdr:nvCxnSpPr>
      <xdr:spPr>
        <a:xfrm flipV="1">
          <a:off x="15290800" y="6476259"/>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154728</xdr:rowOff>
    </xdr:from>
    <xdr:to>
      <xdr:col>77</xdr:col>
      <xdr:colOff>95250</xdr:colOff>
      <xdr:row>37</xdr:row>
      <xdr:rowOff>84878</xdr:rowOff>
    </xdr:to>
    <xdr:sp macro="" textlink="">
      <xdr:nvSpPr>
        <xdr:cNvPr id="388" name="フローチャート: 判断 387"/>
        <xdr:cNvSpPr/>
      </xdr:nvSpPr>
      <xdr:spPr>
        <a:xfrm>
          <a:off x="16129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95055</xdr:rowOff>
    </xdr:from>
    <xdr:ext cx="736600" cy="259045"/>
    <xdr:sp macro="" textlink="">
      <xdr:nvSpPr>
        <xdr:cNvPr id="389" name="テキスト ボックス 388"/>
        <xdr:cNvSpPr txBox="1"/>
      </xdr:nvSpPr>
      <xdr:spPr>
        <a:xfrm>
          <a:off x="15798800" y="609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148696</xdr:rowOff>
    </xdr:from>
    <xdr:to>
      <xdr:col>72</xdr:col>
      <xdr:colOff>203200</xdr:colOff>
      <xdr:row>38</xdr:row>
      <xdr:rowOff>1376</xdr:rowOff>
    </xdr:to>
    <xdr:cxnSp macro="">
      <xdr:nvCxnSpPr>
        <xdr:cNvPr id="390" name="直線コネクタ 389"/>
        <xdr:cNvCxnSpPr/>
      </xdr:nvCxnSpPr>
      <xdr:spPr>
        <a:xfrm flipV="1">
          <a:off x="14401800" y="649234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158750</xdr:rowOff>
    </xdr:from>
    <xdr:to>
      <xdr:col>73</xdr:col>
      <xdr:colOff>44450</xdr:colOff>
      <xdr:row>37</xdr:row>
      <xdr:rowOff>88900</xdr:rowOff>
    </xdr:to>
    <xdr:sp macro="" textlink="">
      <xdr:nvSpPr>
        <xdr:cNvPr id="391" name="フローチャート: 判断 390"/>
        <xdr:cNvSpPr/>
      </xdr:nvSpPr>
      <xdr:spPr>
        <a:xfrm>
          <a:off x="15240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99077</xdr:rowOff>
    </xdr:from>
    <xdr:ext cx="762000" cy="259045"/>
    <xdr:sp macro="" textlink="">
      <xdr:nvSpPr>
        <xdr:cNvPr id="392" name="テキスト ボックス 391"/>
        <xdr:cNvSpPr txBox="1"/>
      </xdr:nvSpPr>
      <xdr:spPr>
        <a:xfrm>
          <a:off x="14909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1376</xdr:rowOff>
    </xdr:from>
    <xdr:to>
      <xdr:col>68</xdr:col>
      <xdr:colOff>152400</xdr:colOff>
      <xdr:row>38</xdr:row>
      <xdr:rowOff>23495</xdr:rowOff>
    </xdr:to>
    <xdr:cxnSp macro="">
      <xdr:nvCxnSpPr>
        <xdr:cNvPr id="393" name="直線コネクタ 392"/>
        <xdr:cNvCxnSpPr/>
      </xdr:nvCxnSpPr>
      <xdr:spPr>
        <a:xfrm flipV="1">
          <a:off x="13512800" y="6516476"/>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1376</xdr:rowOff>
    </xdr:from>
    <xdr:to>
      <xdr:col>68</xdr:col>
      <xdr:colOff>203200</xdr:colOff>
      <xdr:row>37</xdr:row>
      <xdr:rowOff>102976</xdr:rowOff>
    </xdr:to>
    <xdr:sp macro="" textlink="">
      <xdr:nvSpPr>
        <xdr:cNvPr id="394" name="フローチャート: 判断 393"/>
        <xdr:cNvSpPr/>
      </xdr:nvSpPr>
      <xdr:spPr>
        <a:xfrm>
          <a:off x="14351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113153</xdr:rowOff>
    </xdr:from>
    <xdr:ext cx="762000" cy="259045"/>
    <xdr:sp macro="" textlink="">
      <xdr:nvSpPr>
        <xdr:cNvPr id="395" name="テキスト ボックス 394"/>
        <xdr:cNvSpPr txBox="1"/>
      </xdr:nvSpPr>
      <xdr:spPr>
        <a:xfrm>
          <a:off x="14020800" y="611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9419</xdr:rowOff>
    </xdr:from>
    <xdr:to>
      <xdr:col>64</xdr:col>
      <xdr:colOff>152400</xdr:colOff>
      <xdr:row>37</xdr:row>
      <xdr:rowOff>111019</xdr:rowOff>
    </xdr:to>
    <xdr:sp macro="" textlink="">
      <xdr:nvSpPr>
        <xdr:cNvPr id="396" name="フローチャート: 判断 395"/>
        <xdr:cNvSpPr/>
      </xdr:nvSpPr>
      <xdr:spPr>
        <a:xfrm>
          <a:off x="13462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121196</xdr:rowOff>
    </xdr:from>
    <xdr:ext cx="762000" cy="259045"/>
    <xdr:sp macro="" textlink="">
      <xdr:nvSpPr>
        <xdr:cNvPr id="397" name="テキスト ボックス 396"/>
        <xdr:cNvSpPr txBox="1"/>
      </xdr:nvSpPr>
      <xdr:spPr>
        <a:xfrm>
          <a:off x="13131800" y="612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69744</xdr:rowOff>
    </xdr:from>
    <xdr:to>
      <xdr:col>81</xdr:col>
      <xdr:colOff>95250</xdr:colOff>
      <xdr:row>37</xdr:row>
      <xdr:rowOff>171345</xdr:rowOff>
    </xdr:to>
    <xdr:sp macro="" textlink="">
      <xdr:nvSpPr>
        <xdr:cNvPr id="403" name="楕円 402"/>
        <xdr:cNvSpPr/>
      </xdr:nvSpPr>
      <xdr:spPr>
        <a:xfrm>
          <a:off x="16967200" y="641339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41821</xdr:rowOff>
    </xdr:from>
    <xdr:ext cx="762000" cy="259045"/>
    <xdr:sp macro="" textlink="">
      <xdr:nvSpPr>
        <xdr:cNvPr id="404" name="公債費負担の状況該当値テキスト"/>
        <xdr:cNvSpPr txBox="1"/>
      </xdr:nvSpPr>
      <xdr:spPr>
        <a:xfrm>
          <a:off x="17106900" y="6385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81809</xdr:rowOff>
    </xdr:from>
    <xdr:to>
      <xdr:col>77</xdr:col>
      <xdr:colOff>95250</xdr:colOff>
      <xdr:row>38</xdr:row>
      <xdr:rowOff>11959</xdr:rowOff>
    </xdr:to>
    <xdr:sp macro="" textlink="">
      <xdr:nvSpPr>
        <xdr:cNvPr id="405" name="楕円 404"/>
        <xdr:cNvSpPr/>
      </xdr:nvSpPr>
      <xdr:spPr>
        <a:xfrm>
          <a:off x="16129000" y="642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168186</xdr:rowOff>
    </xdr:from>
    <xdr:ext cx="736600" cy="259045"/>
    <xdr:sp macro="" textlink="">
      <xdr:nvSpPr>
        <xdr:cNvPr id="406" name="テキスト ボックス 405"/>
        <xdr:cNvSpPr txBox="1"/>
      </xdr:nvSpPr>
      <xdr:spPr>
        <a:xfrm>
          <a:off x="15798800" y="6511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97896</xdr:rowOff>
    </xdr:from>
    <xdr:to>
      <xdr:col>73</xdr:col>
      <xdr:colOff>44450</xdr:colOff>
      <xdr:row>38</xdr:row>
      <xdr:rowOff>28046</xdr:rowOff>
    </xdr:to>
    <xdr:sp macro="" textlink="">
      <xdr:nvSpPr>
        <xdr:cNvPr id="407" name="楕円 406"/>
        <xdr:cNvSpPr/>
      </xdr:nvSpPr>
      <xdr:spPr>
        <a:xfrm>
          <a:off x="15240000" y="644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12823</xdr:rowOff>
    </xdr:from>
    <xdr:ext cx="762000" cy="259045"/>
    <xdr:sp macro="" textlink="">
      <xdr:nvSpPr>
        <xdr:cNvPr id="408" name="テキスト ボックス 407"/>
        <xdr:cNvSpPr txBox="1"/>
      </xdr:nvSpPr>
      <xdr:spPr>
        <a:xfrm>
          <a:off x="14909800" y="652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122026</xdr:rowOff>
    </xdr:from>
    <xdr:to>
      <xdr:col>68</xdr:col>
      <xdr:colOff>203200</xdr:colOff>
      <xdr:row>38</xdr:row>
      <xdr:rowOff>52176</xdr:rowOff>
    </xdr:to>
    <xdr:sp macro="" textlink="">
      <xdr:nvSpPr>
        <xdr:cNvPr id="409" name="楕円 408"/>
        <xdr:cNvSpPr/>
      </xdr:nvSpPr>
      <xdr:spPr>
        <a:xfrm>
          <a:off x="14351000" y="646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36953</xdr:rowOff>
    </xdr:from>
    <xdr:ext cx="762000" cy="259045"/>
    <xdr:sp macro="" textlink="">
      <xdr:nvSpPr>
        <xdr:cNvPr id="410" name="テキスト ボックス 409"/>
        <xdr:cNvSpPr txBox="1"/>
      </xdr:nvSpPr>
      <xdr:spPr>
        <a:xfrm>
          <a:off x="14020800" y="655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144145</xdr:rowOff>
    </xdr:from>
    <xdr:to>
      <xdr:col>64</xdr:col>
      <xdr:colOff>152400</xdr:colOff>
      <xdr:row>38</xdr:row>
      <xdr:rowOff>74295</xdr:rowOff>
    </xdr:to>
    <xdr:sp macro="" textlink="">
      <xdr:nvSpPr>
        <xdr:cNvPr id="411" name="楕円 410"/>
        <xdr:cNvSpPr/>
      </xdr:nvSpPr>
      <xdr:spPr>
        <a:xfrm>
          <a:off x="13462000" y="648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59072</xdr:rowOff>
    </xdr:from>
    <xdr:ext cx="762000" cy="259045"/>
    <xdr:sp macro="" textlink="">
      <xdr:nvSpPr>
        <xdr:cNvPr id="412" name="テキスト ボックス 411"/>
        <xdr:cNvSpPr txBox="1"/>
      </xdr:nvSpPr>
      <xdr:spPr>
        <a:xfrm>
          <a:off x="13131800" y="657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将来負担比率は年々改善していたが、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年度は対前年度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％と僅かに悪化した。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分母となる標準財政規模が減少したことに加え、分子では、普通会計における地方債残高は減少したものの、公営企業の企業債負担見込額が増加したことによる。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今後は普通交付税を中心とする標準財政規模の分母の減少や財政調整基金等の充当可能基金の減少が考えられるが、市債の適正管理により、地方債残高の減少に努める。</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58746</xdr:rowOff>
    </xdr:to>
    <xdr:cxnSp macro="">
      <xdr:nvCxnSpPr>
        <xdr:cNvPr id="443" name="直線コネクタ 442"/>
        <xdr:cNvCxnSpPr/>
      </xdr:nvCxnSpPr>
      <xdr:spPr>
        <a:xfrm flipV="1">
          <a:off x="17018000" y="2313214"/>
          <a:ext cx="0" cy="15174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30823</xdr:rowOff>
    </xdr:from>
    <xdr:ext cx="762000" cy="259045"/>
    <xdr:sp macro="" textlink="">
      <xdr:nvSpPr>
        <xdr:cNvPr id="444" name="将来負担の状況最小値テキスト"/>
        <xdr:cNvSpPr txBox="1"/>
      </xdr:nvSpPr>
      <xdr:spPr>
        <a:xfrm>
          <a:off x="17106900" y="380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58746</xdr:rowOff>
    </xdr:from>
    <xdr:to>
      <xdr:col>81</xdr:col>
      <xdr:colOff>133350</xdr:colOff>
      <xdr:row>22</xdr:row>
      <xdr:rowOff>58746</xdr:rowOff>
    </xdr:to>
    <xdr:cxnSp macro="">
      <xdr:nvCxnSpPr>
        <xdr:cNvPr id="445" name="直線コネクタ 444"/>
        <xdr:cNvCxnSpPr/>
      </xdr:nvCxnSpPr>
      <xdr:spPr>
        <a:xfrm>
          <a:off x="16929100" y="383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148916</xdr:rowOff>
    </xdr:from>
    <xdr:to>
      <xdr:col>81</xdr:col>
      <xdr:colOff>44450</xdr:colOff>
      <xdr:row>15</xdr:row>
      <xdr:rowOff>165808</xdr:rowOff>
    </xdr:to>
    <xdr:cxnSp macro="">
      <xdr:nvCxnSpPr>
        <xdr:cNvPr id="448" name="直線コネクタ 447"/>
        <xdr:cNvCxnSpPr/>
      </xdr:nvCxnSpPr>
      <xdr:spPr>
        <a:xfrm>
          <a:off x="16179800" y="2720666"/>
          <a:ext cx="838200" cy="16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43759</xdr:rowOff>
    </xdr:from>
    <xdr:ext cx="762000" cy="259045"/>
    <xdr:sp macro="" textlink="">
      <xdr:nvSpPr>
        <xdr:cNvPr id="449" name="将来負担の状況平均値テキスト"/>
        <xdr:cNvSpPr txBox="1"/>
      </xdr:nvSpPr>
      <xdr:spPr>
        <a:xfrm>
          <a:off x="17106900" y="2272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27232</xdr:rowOff>
    </xdr:from>
    <xdr:to>
      <xdr:col>81</xdr:col>
      <xdr:colOff>95250</xdr:colOff>
      <xdr:row>14</xdr:row>
      <xdr:rowOff>128832</xdr:rowOff>
    </xdr:to>
    <xdr:sp macro="" textlink="">
      <xdr:nvSpPr>
        <xdr:cNvPr id="450" name="フローチャート: 判断 449"/>
        <xdr:cNvSpPr/>
      </xdr:nvSpPr>
      <xdr:spPr>
        <a:xfrm>
          <a:off x="16967200" y="24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148916</xdr:rowOff>
    </xdr:from>
    <xdr:to>
      <xdr:col>77</xdr:col>
      <xdr:colOff>44450</xdr:colOff>
      <xdr:row>16</xdr:row>
      <xdr:rowOff>41928</xdr:rowOff>
    </xdr:to>
    <xdr:cxnSp macro="">
      <xdr:nvCxnSpPr>
        <xdr:cNvPr id="451" name="直線コネクタ 450"/>
        <xdr:cNvCxnSpPr/>
      </xdr:nvCxnSpPr>
      <xdr:spPr>
        <a:xfrm flipV="1">
          <a:off x="15290800" y="2720666"/>
          <a:ext cx="889000" cy="64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45502</xdr:rowOff>
    </xdr:from>
    <xdr:to>
      <xdr:col>77</xdr:col>
      <xdr:colOff>95250</xdr:colOff>
      <xdr:row>14</xdr:row>
      <xdr:rowOff>147102</xdr:rowOff>
    </xdr:to>
    <xdr:sp macro="" textlink="">
      <xdr:nvSpPr>
        <xdr:cNvPr id="452" name="フローチャート: 判断 451"/>
        <xdr:cNvSpPr/>
      </xdr:nvSpPr>
      <xdr:spPr>
        <a:xfrm>
          <a:off x="16129000" y="244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157279</xdr:rowOff>
    </xdr:from>
    <xdr:ext cx="736600" cy="259045"/>
    <xdr:sp macro="" textlink="">
      <xdr:nvSpPr>
        <xdr:cNvPr id="453" name="テキスト ボックス 452"/>
        <xdr:cNvSpPr txBox="1"/>
      </xdr:nvSpPr>
      <xdr:spPr>
        <a:xfrm>
          <a:off x="15798800" y="2214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41928</xdr:rowOff>
    </xdr:from>
    <xdr:to>
      <xdr:col>72</xdr:col>
      <xdr:colOff>203200</xdr:colOff>
      <xdr:row>16</xdr:row>
      <xdr:rowOff>63645</xdr:rowOff>
    </xdr:to>
    <xdr:cxnSp macro="">
      <xdr:nvCxnSpPr>
        <xdr:cNvPr id="454" name="直線コネクタ 453"/>
        <xdr:cNvCxnSpPr/>
      </xdr:nvCxnSpPr>
      <xdr:spPr>
        <a:xfrm flipV="1">
          <a:off x="14401800" y="2785128"/>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50328</xdr:rowOff>
    </xdr:from>
    <xdr:to>
      <xdr:col>73</xdr:col>
      <xdr:colOff>44450</xdr:colOff>
      <xdr:row>14</xdr:row>
      <xdr:rowOff>151928</xdr:rowOff>
    </xdr:to>
    <xdr:sp macro="" textlink="">
      <xdr:nvSpPr>
        <xdr:cNvPr id="455" name="フローチャート: 判断 454"/>
        <xdr:cNvSpPr/>
      </xdr:nvSpPr>
      <xdr:spPr>
        <a:xfrm>
          <a:off x="15240000" y="245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162105</xdr:rowOff>
    </xdr:from>
    <xdr:ext cx="762000" cy="259045"/>
    <xdr:sp macro="" textlink="">
      <xdr:nvSpPr>
        <xdr:cNvPr id="456" name="テキスト ボックス 455"/>
        <xdr:cNvSpPr txBox="1"/>
      </xdr:nvSpPr>
      <xdr:spPr>
        <a:xfrm>
          <a:off x="14909800" y="221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63645</xdr:rowOff>
    </xdr:from>
    <xdr:to>
      <xdr:col>68</xdr:col>
      <xdr:colOff>152400</xdr:colOff>
      <xdr:row>16</xdr:row>
      <xdr:rowOff>126383</xdr:rowOff>
    </xdr:to>
    <xdr:cxnSp macro="">
      <xdr:nvCxnSpPr>
        <xdr:cNvPr id="457" name="直線コネクタ 456"/>
        <xdr:cNvCxnSpPr/>
      </xdr:nvCxnSpPr>
      <xdr:spPr>
        <a:xfrm flipV="1">
          <a:off x="13512800" y="2806845"/>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63772</xdr:rowOff>
    </xdr:from>
    <xdr:to>
      <xdr:col>68</xdr:col>
      <xdr:colOff>203200</xdr:colOff>
      <xdr:row>14</xdr:row>
      <xdr:rowOff>165372</xdr:rowOff>
    </xdr:to>
    <xdr:sp macro="" textlink="">
      <xdr:nvSpPr>
        <xdr:cNvPr id="458" name="フローチャート: 判断 457"/>
        <xdr:cNvSpPr/>
      </xdr:nvSpPr>
      <xdr:spPr>
        <a:xfrm>
          <a:off x="14351000" y="246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4099</xdr:rowOff>
    </xdr:from>
    <xdr:ext cx="762000" cy="259045"/>
    <xdr:sp macro="" textlink="">
      <xdr:nvSpPr>
        <xdr:cNvPr id="459" name="テキスト ボックス 458"/>
        <xdr:cNvSpPr txBox="1"/>
      </xdr:nvSpPr>
      <xdr:spPr>
        <a:xfrm>
          <a:off x="14020800" y="2232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71701</xdr:rowOff>
    </xdr:from>
    <xdr:to>
      <xdr:col>64</xdr:col>
      <xdr:colOff>152400</xdr:colOff>
      <xdr:row>15</xdr:row>
      <xdr:rowOff>1851</xdr:rowOff>
    </xdr:to>
    <xdr:sp macro="" textlink="">
      <xdr:nvSpPr>
        <xdr:cNvPr id="460" name="フローチャート: 判断 459"/>
        <xdr:cNvSpPr/>
      </xdr:nvSpPr>
      <xdr:spPr>
        <a:xfrm>
          <a:off x="13462000" y="2472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12028</xdr:rowOff>
    </xdr:from>
    <xdr:ext cx="762000" cy="259045"/>
    <xdr:sp macro="" textlink="">
      <xdr:nvSpPr>
        <xdr:cNvPr id="461" name="テキスト ボックス 460"/>
        <xdr:cNvSpPr txBox="1"/>
      </xdr:nvSpPr>
      <xdr:spPr>
        <a:xfrm>
          <a:off x="13131800" y="2240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115008</xdr:rowOff>
    </xdr:from>
    <xdr:to>
      <xdr:col>81</xdr:col>
      <xdr:colOff>95250</xdr:colOff>
      <xdr:row>16</xdr:row>
      <xdr:rowOff>45158</xdr:rowOff>
    </xdr:to>
    <xdr:sp macro="" textlink="">
      <xdr:nvSpPr>
        <xdr:cNvPr id="467" name="楕円 466"/>
        <xdr:cNvSpPr/>
      </xdr:nvSpPr>
      <xdr:spPr>
        <a:xfrm>
          <a:off x="16967200" y="268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87085</xdr:rowOff>
    </xdr:from>
    <xdr:ext cx="762000" cy="259045"/>
    <xdr:sp macro="" textlink="">
      <xdr:nvSpPr>
        <xdr:cNvPr id="468" name="将来負担の状況該当値テキスト"/>
        <xdr:cNvSpPr txBox="1"/>
      </xdr:nvSpPr>
      <xdr:spPr>
        <a:xfrm>
          <a:off x="17106900" y="2658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98116</xdr:rowOff>
    </xdr:from>
    <xdr:to>
      <xdr:col>77</xdr:col>
      <xdr:colOff>95250</xdr:colOff>
      <xdr:row>16</xdr:row>
      <xdr:rowOff>28266</xdr:rowOff>
    </xdr:to>
    <xdr:sp macro="" textlink="">
      <xdr:nvSpPr>
        <xdr:cNvPr id="469" name="楕円 468"/>
        <xdr:cNvSpPr/>
      </xdr:nvSpPr>
      <xdr:spPr>
        <a:xfrm>
          <a:off x="16129000" y="266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13043</xdr:rowOff>
    </xdr:from>
    <xdr:ext cx="736600" cy="259045"/>
    <xdr:sp macro="" textlink="">
      <xdr:nvSpPr>
        <xdr:cNvPr id="470" name="テキスト ボックス 469"/>
        <xdr:cNvSpPr txBox="1"/>
      </xdr:nvSpPr>
      <xdr:spPr>
        <a:xfrm>
          <a:off x="15798800" y="2756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162578</xdr:rowOff>
    </xdr:from>
    <xdr:to>
      <xdr:col>73</xdr:col>
      <xdr:colOff>44450</xdr:colOff>
      <xdr:row>16</xdr:row>
      <xdr:rowOff>92728</xdr:rowOff>
    </xdr:to>
    <xdr:sp macro="" textlink="">
      <xdr:nvSpPr>
        <xdr:cNvPr id="471" name="楕円 470"/>
        <xdr:cNvSpPr/>
      </xdr:nvSpPr>
      <xdr:spPr>
        <a:xfrm>
          <a:off x="15240000" y="273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77505</xdr:rowOff>
    </xdr:from>
    <xdr:ext cx="762000" cy="259045"/>
    <xdr:sp macro="" textlink="">
      <xdr:nvSpPr>
        <xdr:cNvPr id="472" name="テキスト ボックス 471"/>
        <xdr:cNvSpPr txBox="1"/>
      </xdr:nvSpPr>
      <xdr:spPr>
        <a:xfrm>
          <a:off x="14909800" y="282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12845</xdr:rowOff>
    </xdr:from>
    <xdr:to>
      <xdr:col>68</xdr:col>
      <xdr:colOff>203200</xdr:colOff>
      <xdr:row>16</xdr:row>
      <xdr:rowOff>114445</xdr:rowOff>
    </xdr:to>
    <xdr:sp macro="" textlink="">
      <xdr:nvSpPr>
        <xdr:cNvPr id="473" name="楕円 472"/>
        <xdr:cNvSpPr/>
      </xdr:nvSpPr>
      <xdr:spPr>
        <a:xfrm>
          <a:off x="14351000" y="275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99222</xdr:rowOff>
    </xdr:from>
    <xdr:ext cx="762000" cy="259045"/>
    <xdr:sp macro="" textlink="">
      <xdr:nvSpPr>
        <xdr:cNvPr id="474" name="テキスト ボックス 473"/>
        <xdr:cNvSpPr txBox="1"/>
      </xdr:nvSpPr>
      <xdr:spPr>
        <a:xfrm>
          <a:off x="14020800" y="2842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75583</xdr:rowOff>
    </xdr:from>
    <xdr:to>
      <xdr:col>64</xdr:col>
      <xdr:colOff>152400</xdr:colOff>
      <xdr:row>17</xdr:row>
      <xdr:rowOff>5733</xdr:rowOff>
    </xdr:to>
    <xdr:sp macro="" textlink="">
      <xdr:nvSpPr>
        <xdr:cNvPr id="475" name="楕円 474"/>
        <xdr:cNvSpPr/>
      </xdr:nvSpPr>
      <xdr:spPr>
        <a:xfrm>
          <a:off x="13462000" y="281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161960</xdr:rowOff>
    </xdr:from>
    <xdr:ext cx="762000" cy="259045"/>
    <xdr:sp macro="" textlink="">
      <xdr:nvSpPr>
        <xdr:cNvPr id="476" name="テキスト ボックス 475"/>
        <xdr:cNvSpPr txBox="1"/>
      </xdr:nvSpPr>
      <xdr:spPr>
        <a:xfrm>
          <a:off x="13131800" y="2905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奈良県宇陀市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30,439
30,258
247.50
18,561,210
18,248,909
235,377
11,016,275
25,205,689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14.1
123.1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人件費は、職員給与の</a:t>
          </a:r>
          <a:r>
            <a:rPr kumimoji="1" lang="en-US" altLang="ja-JP" sz="11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1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％削減の取りやめに伴い増加に転じ、</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類似団体平均と比べて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％高くなった。</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平均と比較して人件費が多い要因は、合併前の職員を引き継いでいること、施設が多いことによるものである。職員数については、第</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次宇陀市行政改革大綱において、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年間で普通会計職員数を</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人削減することを目標としていたが、早期勧奨退職制度の導入等により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人削減することができた。他団体と比較すると年齢構成が高い傾向にあり、依然として人件費が多い状況にあるので、第</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次宇陀市行政改革大綱に基づき、人件費の抑制に努めていく。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85852</xdr:rowOff>
    </xdr:from>
    <xdr:to>
      <xdr:col>24</xdr:col>
      <xdr:colOff>25400</xdr:colOff>
      <xdr:row>40</xdr:row>
      <xdr:rowOff>8128</xdr:rowOff>
    </xdr:to>
    <xdr:cxnSp macro="">
      <xdr:nvCxnSpPr>
        <xdr:cNvPr id="59" name="直線コネクタ 58"/>
        <xdr:cNvCxnSpPr/>
      </xdr:nvCxnSpPr>
      <xdr:spPr>
        <a:xfrm flipV="1">
          <a:off x="4826000" y="5915152"/>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151655</xdr:rowOff>
    </xdr:from>
    <xdr:ext cx="762000" cy="259045"/>
    <xdr:sp macro="" textlink="">
      <xdr:nvSpPr>
        <xdr:cNvPr id="60" name="人件費最小値テキスト"/>
        <xdr:cNvSpPr txBox="1"/>
      </xdr:nvSpPr>
      <xdr:spPr>
        <a:xfrm>
          <a:off x="4914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xdr:rowOff>
    </xdr:from>
    <xdr:to>
      <xdr:col>24</xdr:col>
      <xdr:colOff>114300</xdr:colOff>
      <xdr:row>40</xdr:row>
      <xdr:rowOff>8128</xdr:rowOff>
    </xdr:to>
    <xdr:cxnSp macro="">
      <xdr:nvCxnSpPr>
        <xdr:cNvPr id="61" name="直線コネクタ 60"/>
        <xdr:cNvCxnSpPr/>
      </xdr:nvCxnSpPr>
      <xdr:spPr>
        <a:xfrm>
          <a:off x="4737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779</xdr:rowOff>
    </xdr:from>
    <xdr:ext cx="762000" cy="259045"/>
    <xdr:sp macro="" textlink="">
      <xdr:nvSpPr>
        <xdr:cNvPr id="62" name="人件費最大値テキスト"/>
        <xdr:cNvSpPr txBox="1"/>
      </xdr:nvSpPr>
      <xdr:spPr>
        <a:xfrm>
          <a:off x="4914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85852</xdr:rowOff>
    </xdr:from>
    <xdr:to>
      <xdr:col>24</xdr:col>
      <xdr:colOff>114300</xdr:colOff>
      <xdr:row>34</xdr:row>
      <xdr:rowOff>85852</xdr:rowOff>
    </xdr:to>
    <xdr:cxnSp macro="">
      <xdr:nvCxnSpPr>
        <xdr:cNvPr id="63" name="直線コネクタ 62"/>
        <xdr:cNvCxnSpPr/>
      </xdr:nvCxnSpPr>
      <xdr:spPr>
        <a:xfrm>
          <a:off x="4737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161290</xdr:rowOff>
    </xdr:from>
    <xdr:to>
      <xdr:col>24</xdr:col>
      <xdr:colOff>25400</xdr:colOff>
      <xdr:row>38</xdr:row>
      <xdr:rowOff>44704</xdr:rowOff>
    </xdr:to>
    <xdr:cxnSp macro="">
      <xdr:nvCxnSpPr>
        <xdr:cNvPr id="64" name="直線コネクタ 63"/>
        <xdr:cNvCxnSpPr/>
      </xdr:nvCxnSpPr>
      <xdr:spPr>
        <a:xfrm>
          <a:off x="3987800" y="650494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8145</xdr:rowOff>
    </xdr:from>
    <xdr:ext cx="762000" cy="259045"/>
    <xdr:sp macro="" textlink="">
      <xdr:nvSpPr>
        <xdr:cNvPr id="65" name="人件費平均値テキスト"/>
        <xdr:cNvSpPr txBox="1"/>
      </xdr:nvSpPr>
      <xdr:spPr>
        <a:xfrm>
          <a:off x="4914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66" name="フローチャート: 判断 65"/>
        <xdr:cNvSpPr/>
      </xdr:nvSpPr>
      <xdr:spPr>
        <a:xfrm>
          <a:off x="4775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161290</xdr:rowOff>
    </xdr:from>
    <xdr:to>
      <xdr:col>19</xdr:col>
      <xdr:colOff>187325</xdr:colOff>
      <xdr:row>38</xdr:row>
      <xdr:rowOff>12700</xdr:rowOff>
    </xdr:to>
    <xdr:cxnSp macro="">
      <xdr:nvCxnSpPr>
        <xdr:cNvPr id="67" name="直線コネクタ 66"/>
        <xdr:cNvCxnSpPr/>
      </xdr:nvCxnSpPr>
      <xdr:spPr>
        <a:xfrm flipV="1">
          <a:off x="3098800" y="6504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69" name="テキスト ボックス 68"/>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161290</xdr:rowOff>
    </xdr:from>
    <xdr:to>
      <xdr:col>15</xdr:col>
      <xdr:colOff>98425</xdr:colOff>
      <xdr:row>38</xdr:row>
      <xdr:rowOff>12700</xdr:rowOff>
    </xdr:to>
    <xdr:cxnSp macro="">
      <xdr:nvCxnSpPr>
        <xdr:cNvPr id="70" name="直線コネクタ 69"/>
        <xdr:cNvCxnSpPr/>
      </xdr:nvCxnSpPr>
      <xdr:spPr>
        <a:xfrm>
          <a:off x="2209800" y="6504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89679</xdr:rowOff>
    </xdr:from>
    <xdr:ext cx="762000" cy="259045"/>
    <xdr:sp macro="" textlink="">
      <xdr:nvSpPr>
        <xdr:cNvPr id="72" name="テキスト ボックス 71"/>
        <xdr:cNvSpPr txBox="1"/>
      </xdr:nvSpPr>
      <xdr:spPr>
        <a:xfrm>
          <a:off x="2717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161290</xdr:rowOff>
    </xdr:from>
    <xdr:to>
      <xdr:col>11</xdr:col>
      <xdr:colOff>9525</xdr:colOff>
      <xdr:row>37</xdr:row>
      <xdr:rowOff>170434</xdr:rowOff>
    </xdr:to>
    <xdr:cxnSp macro="">
      <xdr:nvCxnSpPr>
        <xdr:cNvPr id="73" name="直線コネクタ 72"/>
        <xdr:cNvCxnSpPr/>
      </xdr:nvCxnSpPr>
      <xdr:spPr>
        <a:xfrm flipV="1">
          <a:off x="1320800" y="65049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75" name="テキスト ボックス 74"/>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165354</xdr:rowOff>
    </xdr:from>
    <xdr:to>
      <xdr:col>24</xdr:col>
      <xdr:colOff>76200</xdr:colOff>
      <xdr:row>38</xdr:row>
      <xdr:rowOff>95504</xdr:rowOff>
    </xdr:to>
    <xdr:sp macro="" textlink="">
      <xdr:nvSpPr>
        <xdr:cNvPr id="83" name="楕円 82"/>
        <xdr:cNvSpPr/>
      </xdr:nvSpPr>
      <xdr:spPr>
        <a:xfrm>
          <a:off x="47752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137431</xdr:rowOff>
    </xdr:from>
    <xdr:ext cx="762000" cy="259045"/>
    <xdr:sp macro="" textlink="">
      <xdr:nvSpPr>
        <xdr:cNvPr id="84" name="人件費該当値テキスト"/>
        <xdr:cNvSpPr txBox="1"/>
      </xdr:nvSpPr>
      <xdr:spPr>
        <a:xfrm>
          <a:off x="49149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110490</xdr:rowOff>
    </xdr:from>
    <xdr:to>
      <xdr:col>20</xdr:col>
      <xdr:colOff>38100</xdr:colOff>
      <xdr:row>38</xdr:row>
      <xdr:rowOff>40640</xdr:rowOff>
    </xdr:to>
    <xdr:sp macro="" textlink="">
      <xdr:nvSpPr>
        <xdr:cNvPr id="85" name="楕円 84"/>
        <xdr:cNvSpPr/>
      </xdr:nvSpPr>
      <xdr:spPr>
        <a:xfrm>
          <a:off x="3937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25417</xdr:rowOff>
    </xdr:from>
    <xdr:ext cx="736600" cy="259045"/>
    <xdr:sp macro="" textlink="">
      <xdr:nvSpPr>
        <xdr:cNvPr id="86" name="テキスト ボックス 85"/>
        <xdr:cNvSpPr txBox="1"/>
      </xdr:nvSpPr>
      <xdr:spPr>
        <a:xfrm>
          <a:off x="3606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133350</xdr:rowOff>
    </xdr:from>
    <xdr:to>
      <xdr:col>15</xdr:col>
      <xdr:colOff>149225</xdr:colOff>
      <xdr:row>38</xdr:row>
      <xdr:rowOff>63500</xdr:rowOff>
    </xdr:to>
    <xdr:sp macro="" textlink="">
      <xdr:nvSpPr>
        <xdr:cNvPr id="87" name="楕円 86"/>
        <xdr:cNvSpPr/>
      </xdr:nvSpPr>
      <xdr:spPr>
        <a:xfrm>
          <a:off x="3048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48277</xdr:rowOff>
    </xdr:from>
    <xdr:ext cx="762000" cy="259045"/>
    <xdr:sp macro="" textlink="">
      <xdr:nvSpPr>
        <xdr:cNvPr id="88" name="テキスト ボックス 87"/>
        <xdr:cNvSpPr txBox="1"/>
      </xdr:nvSpPr>
      <xdr:spPr>
        <a:xfrm>
          <a:off x="2717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110490</xdr:rowOff>
    </xdr:from>
    <xdr:to>
      <xdr:col>11</xdr:col>
      <xdr:colOff>60325</xdr:colOff>
      <xdr:row>38</xdr:row>
      <xdr:rowOff>40640</xdr:rowOff>
    </xdr:to>
    <xdr:sp macro="" textlink="">
      <xdr:nvSpPr>
        <xdr:cNvPr id="89" name="楕円 88"/>
        <xdr:cNvSpPr/>
      </xdr:nvSpPr>
      <xdr:spPr>
        <a:xfrm>
          <a:off x="2159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25417</xdr:rowOff>
    </xdr:from>
    <xdr:ext cx="762000" cy="259045"/>
    <xdr:sp macro="" textlink="">
      <xdr:nvSpPr>
        <xdr:cNvPr id="90" name="テキスト ボックス 89"/>
        <xdr:cNvSpPr txBox="1"/>
      </xdr:nvSpPr>
      <xdr:spPr>
        <a:xfrm>
          <a:off x="1828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119634</xdr:rowOff>
    </xdr:from>
    <xdr:to>
      <xdr:col>6</xdr:col>
      <xdr:colOff>171450</xdr:colOff>
      <xdr:row>38</xdr:row>
      <xdr:rowOff>49785</xdr:rowOff>
    </xdr:to>
    <xdr:sp macro="" textlink="">
      <xdr:nvSpPr>
        <xdr:cNvPr id="91" name="楕円 90"/>
        <xdr:cNvSpPr/>
      </xdr:nvSpPr>
      <xdr:spPr>
        <a:xfrm>
          <a:off x="1270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34561</xdr:rowOff>
    </xdr:from>
    <xdr:ext cx="762000" cy="259045"/>
    <xdr:sp macro="" textlink="">
      <xdr:nvSpPr>
        <xdr:cNvPr id="92" name="テキスト ボックス 91"/>
        <xdr:cNvSpPr txBox="1"/>
      </xdr:nvSpPr>
      <xdr:spPr>
        <a:xfrm>
          <a:off x="939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類似団体平均と比較して良好な状態にあるが、前年度より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％増加した。類似団体平均が前年度比</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％の増に対し、本市の前年度比が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％増のため類似団体内順位も下がっている。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増加の主な要因は委託料の増加によるものである。歳出全体のバランスを考慮しながら適正な執行を行っていく。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113393</xdr:rowOff>
    </xdr:to>
    <xdr:cxnSp macro="">
      <xdr:nvCxnSpPr>
        <xdr:cNvPr id="122" name="直線コネクタ 121"/>
        <xdr:cNvCxnSpPr/>
      </xdr:nvCxnSpPr>
      <xdr:spPr>
        <a:xfrm flipV="1">
          <a:off x="16510000" y="2200729"/>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148771</xdr:rowOff>
    </xdr:from>
    <xdr:to>
      <xdr:col>82</xdr:col>
      <xdr:colOff>107950</xdr:colOff>
      <xdr:row>15</xdr:row>
      <xdr:rowOff>53521</xdr:rowOff>
    </xdr:to>
    <xdr:cxnSp macro="">
      <xdr:nvCxnSpPr>
        <xdr:cNvPr id="127" name="直線コネクタ 126"/>
        <xdr:cNvCxnSpPr/>
      </xdr:nvCxnSpPr>
      <xdr:spPr>
        <a:xfrm>
          <a:off x="15671800" y="2549071"/>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2013</xdr:rowOff>
    </xdr:from>
    <xdr:ext cx="762000" cy="259045"/>
    <xdr:sp macro="" textlink="">
      <xdr:nvSpPr>
        <xdr:cNvPr id="128" name="物件費平均値テキスト"/>
        <xdr:cNvSpPr txBox="1"/>
      </xdr:nvSpPr>
      <xdr:spPr>
        <a:xfrm>
          <a:off x="16598900" y="29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29" name="フローチャート: 判断 128"/>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72571</xdr:rowOff>
    </xdr:from>
    <xdr:to>
      <xdr:col>78</xdr:col>
      <xdr:colOff>69850</xdr:colOff>
      <xdr:row>14</xdr:row>
      <xdr:rowOff>148771</xdr:rowOff>
    </xdr:to>
    <xdr:cxnSp macro="">
      <xdr:nvCxnSpPr>
        <xdr:cNvPr id="130" name="直線コネクタ 129"/>
        <xdr:cNvCxnSpPr/>
      </xdr:nvCxnSpPr>
      <xdr:spPr>
        <a:xfrm>
          <a:off x="14782800" y="247287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1" name="フローチャート: 判断 130"/>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94541</xdr:rowOff>
    </xdr:from>
    <xdr:ext cx="736600" cy="259045"/>
    <xdr:sp macro="" textlink="">
      <xdr:nvSpPr>
        <xdr:cNvPr id="132" name="テキスト ボックス 131"/>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50800</xdr:rowOff>
    </xdr:from>
    <xdr:to>
      <xdr:col>73</xdr:col>
      <xdr:colOff>180975</xdr:colOff>
      <xdr:row>14</xdr:row>
      <xdr:rowOff>72571</xdr:rowOff>
    </xdr:to>
    <xdr:cxnSp macro="">
      <xdr:nvCxnSpPr>
        <xdr:cNvPr id="133" name="直線コネクタ 132"/>
        <xdr:cNvCxnSpPr/>
      </xdr:nvCxnSpPr>
      <xdr:spPr>
        <a:xfrm>
          <a:off x="13893800" y="245110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136071</xdr:rowOff>
    </xdr:from>
    <xdr:to>
      <xdr:col>74</xdr:col>
      <xdr:colOff>31750</xdr:colOff>
      <xdr:row>17</xdr:row>
      <xdr:rowOff>66221</xdr:rowOff>
    </xdr:to>
    <xdr:sp macro="" textlink="">
      <xdr:nvSpPr>
        <xdr:cNvPr id="134" name="フローチャート: 判断 133"/>
        <xdr:cNvSpPr/>
      </xdr:nvSpPr>
      <xdr:spPr>
        <a:xfrm>
          <a:off x="14732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50998</xdr:rowOff>
    </xdr:from>
    <xdr:ext cx="762000" cy="259045"/>
    <xdr:sp macro="" textlink="">
      <xdr:nvSpPr>
        <xdr:cNvPr id="135" name="テキスト ボックス 134"/>
        <xdr:cNvSpPr txBox="1"/>
      </xdr:nvSpPr>
      <xdr:spPr>
        <a:xfrm>
          <a:off x="14401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50800</xdr:rowOff>
    </xdr:from>
    <xdr:to>
      <xdr:col>69</xdr:col>
      <xdr:colOff>92075</xdr:colOff>
      <xdr:row>14</xdr:row>
      <xdr:rowOff>50800</xdr:rowOff>
    </xdr:to>
    <xdr:cxnSp macro="">
      <xdr:nvCxnSpPr>
        <xdr:cNvPr id="136" name="直線コネクタ 135"/>
        <xdr:cNvCxnSpPr/>
      </xdr:nvCxnSpPr>
      <xdr:spPr>
        <a:xfrm>
          <a:off x="13004800" y="245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7" name="フローチャート: 判断 136"/>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157134</xdr:rowOff>
    </xdr:from>
    <xdr:ext cx="762000" cy="259045"/>
    <xdr:sp macro="" textlink="">
      <xdr:nvSpPr>
        <xdr:cNvPr id="138" name="テキスト ボックス 137"/>
        <xdr:cNvSpPr txBox="1"/>
      </xdr:nvSpPr>
      <xdr:spPr>
        <a:xfrm>
          <a:off x="13512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39" name="フローチャート: 判断 138"/>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18341</xdr:rowOff>
    </xdr:from>
    <xdr:ext cx="762000" cy="259045"/>
    <xdr:sp macro="" textlink="">
      <xdr:nvSpPr>
        <xdr:cNvPr id="140" name="テキスト ボックス 139"/>
        <xdr:cNvSpPr txBox="1"/>
      </xdr:nvSpPr>
      <xdr:spPr>
        <a:xfrm>
          <a:off x="12623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2721</xdr:rowOff>
    </xdr:from>
    <xdr:to>
      <xdr:col>82</xdr:col>
      <xdr:colOff>158750</xdr:colOff>
      <xdr:row>15</xdr:row>
      <xdr:rowOff>104321</xdr:rowOff>
    </xdr:to>
    <xdr:sp macro="" textlink="">
      <xdr:nvSpPr>
        <xdr:cNvPr id="146" name="楕円 145"/>
        <xdr:cNvSpPr/>
      </xdr:nvSpPr>
      <xdr:spPr>
        <a:xfrm>
          <a:off x="164592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19248</xdr:rowOff>
    </xdr:from>
    <xdr:ext cx="762000" cy="259045"/>
    <xdr:sp macro="" textlink="">
      <xdr:nvSpPr>
        <xdr:cNvPr id="147" name="物件費該当値テキスト"/>
        <xdr:cNvSpPr txBox="1"/>
      </xdr:nvSpPr>
      <xdr:spPr>
        <a:xfrm>
          <a:off x="165989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97971</xdr:rowOff>
    </xdr:from>
    <xdr:to>
      <xdr:col>78</xdr:col>
      <xdr:colOff>120650</xdr:colOff>
      <xdr:row>15</xdr:row>
      <xdr:rowOff>28121</xdr:rowOff>
    </xdr:to>
    <xdr:sp macro="" textlink="">
      <xdr:nvSpPr>
        <xdr:cNvPr id="148" name="楕円 147"/>
        <xdr:cNvSpPr/>
      </xdr:nvSpPr>
      <xdr:spPr>
        <a:xfrm>
          <a:off x="15621000" y="24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38298</xdr:rowOff>
    </xdr:from>
    <xdr:ext cx="736600" cy="259045"/>
    <xdr:sp macro="" textlink="">
      <xdr:nvSpPr>
        <xdr:cNvPr id="149" name="テキスト ボックス 148"/>
        <xdr:cNvSpPr txBox="1"/>
      </xdr:nvSpPr>
      <xdr:spPr>
        <a:xfrm>
          <a:off x="15290800" y="2267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21771</xdr:rowOff>
    </xdr:from>
    <xdr:to>
      <xdr:col>74</xdr:col>
      <xdr:colOff>31750</xdr:colOff>
      <xdr:row>14</xdr:row>
      <xdr:rowOff>123371</xdr:rowOff>
    </xdr:to>
    <xdr:sp macro="" textlink="">
      <xdr:nvSpPr>
        <xdr:cNvPr id="150" name="楕円 149"/>
        <xdr:cNvSpPr/>
      </xdr:nvSpPr>
      <xdr:spPr>
        <a:xfrm>
          <a:off x="14732000" y="242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133548</xdr:rowOff>
    </xdr:from>
    <xdr:ext cx="762000" cy="259045"/>
    <xdr:sp macro="" textlink="">
      <xdr:nvSpPr>
        <xdr:cNvPr id="151" name="テキスト ボックス 150"/>
        <xdr:cNvSpPr txBox="1"/>
      </xdr:nvSpPr>
      <xdr:spPr>
        <a:xfrm>
          <a:off x="14401800" y="219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0</xdr:rowOff>
    </xdr:from>
    <xdr:to>
      <xdr:col>69</xdr:col>
      <xdr:colOff>142875</xdr:colOff>
      <xdr:row>14</xdr:row>
      <xdr:rowOff>101600</xdr:rowOff>
    </xdr:to>
    <xdr:sp macro="" textlink="">
      <xdr:nvSpPr>
        <xdr:cNvPr id="152" name="楕円 151"/>
        <xdr:cNvSpPr/>
      </xdr:nvSpPr>
      <xdr:spPr>
        <a:xfrm>
          <a:off x="13843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111777</xdr:rowOff>
    </xdr:from>
    <xdr:ext cx="762000" cy="259045"/>
    <xdr:sp macro="" textlink="">
      <xdr:nvSpPr>
        <xdr:cNvPr id="153" name="テキスト ボックス 152"/>
        <xdr:cNvSpPr txBox="1"/>
      </xdr:nvSpPr>
      <xdr:spPr>
        <a:xfrm>
          <a:off x="13512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0</xdr:rowOff>
    </xdr:from>
    <xdr:to>
      <xdr:col>65</xdr:col>
      <xdr:colOff>53975</xdr:colOff>
      <xdr:row>14</xdr:row>
      <xdr:rowOff>101600</xdr:rowOff>
    </xdr:to>
    <xdr:sp macro="" textlink="">
      <xdr:nvSpPr>
        <xdr:cNvPr id="154" name="楕円 153"/>
        <xdr:cNvSpPr/>
      </xdr:nvSpPr>
      <xdr:spPr>
        <a:xfrm>
          <a:off x="12954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111777</xdr:rowOff>
    </xdr:from>
    <xdr:ext cx="762000" cy="259045"/>
    <xdr:sp macro="" textlink="">
      <xdr:nvSpPr>
        <xdr:cNvPr id="155" name="テキスト ボックス 154"/>
        <xdr:cNvSpPr txBox="1"/>
      </xdr:nvSpPr>
      <xdr:spPr>
        <a:xfrm>
          <a:off x="12623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扶助費については、類似団体平均を下回っており良好な状態にあるが、前年度と比べて増加した。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生活保護費で減少したものの、障害者福祉関係が大きく増加したことによるもので、社会福祉費や児童福祉費も微増しているため、扶助費総額が年々増加傾向にある。引き続き今後も適正な資格審査等の管理に努め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26307</xdr:rowOff>
    </xdr:to>
    <xdr:cxnSp macro="">
      <xdr:nvCxnSpPr>
        <xdr:cNvPr id="185" name="直線コネクタ 184"/>
        <xdr:cNvCxnSpPr/>
      </xdr:nvCxnSpPr>
      <xdr:spPr>
        <a:xfrm flipV="1">
          <a:off x="4826000" y="90805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169834</xdr:rowOff>
    </xdr:from>
    <xdr:ext cx="762000" cy="259045"/>
    <xdr:sp macro="" textlink="">
      <xdr:nvSpPr>
        <xdr:cNvPr id="186" name="扶助費最小値テキスト"/>
        <xdr:cNvSpPr txBox="1"/>
      </xdr:nvSpPr>
      <xdr:spPr>
        <a:xfrm>
          <a:off x="4914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26307</xdr:rowOff>
    </xdr:from>
    <xdr:to>
      <xdr:col>24</xdr:col>
      <xdr:colOff>114300</xdr:colOff>
      <xdr:row>61</xdr:row>
      <xdr:rowOff>26307</xdr:rowOff>
    </xdr:to>
    <xdr:cxnSp macro="">
      <xdr:nvCxnSpPr>
        <xdr:cNvPr id="187" name="直線コネクタ 186"/>
        <xdr:cNvCxnSpPr/>
      </xdr:nvCxnSpPr>
      <xdr:spPr>
        <a:xfrm>
          <a:off x="4737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20865</xdr:rowOff>
    </xdr:from>
    <xdr:to>
      <xdr:col>24</xdr:col>
      <xdr:colOff>25400</xdr:colOff>
      <xdr:row>55</xdr:row>
      <xdr:rowOff>64407</xdr:rowOff>
    </xdr:to>
    <xdr:cxnSp macro="">
      <xdr:nvCxnSpPr>
        <xdr:cNvPr id="190" name="直線コネクタ 189"/>
        <xdr:cNvCxnSpPr/>
      </xdr:nvCxnSpPr>
      <xdr:spPr>
        <a:xfrm>
          <a:off x="3987800" y="9450615"/>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91"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105228</xdr:rowOff>
    </xdr:from>
    <xdr:to>
      <xdr:col>19</xdr:col>
      <xdr:colOff>187325</xdr:colOff>
      <xdr:row>55</xdr:row>
      <xdr:rowOff>20865</xdr:rowOff>
    </xdr:to>
    <xdr:cxnSp macro="">
      <xdr:nvCxnSpPr>
        <xdr:cNvPr id="193" name="直線コネクタ 192"/>
        <xdr:cNvCxnSpPr/>
      </xdr:nvCxnSpPr>
      <xdr:spPr>
        <a:xfrm>
          <a:off x="3098800" y="9363528"/>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4" name="フローチャート: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5" name="テキスト ボックス 194"/>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83457</xdr:rowOff>
    </xdr:from>
    <xdr:to>
      <xdr:col>15</xdr:col>
      <xdr:colOff>98425</xdr:colOff>
      <xdr:row>54</xdr:row>
      <xdr:rowOff>105228</xdr:rowOff>
    </xdr:to>
    <xdr:cxnSp macro="">
      <xdr:nvCxnSpPr>
        <xdr:cNvPr id="196" name="直線コネクタ 195"/>
        <xdr:cNvCxnSpPr/>
      </xdr:nvCxnSpPr>
      <xdr:spPr>
        <a:xfrm>
          <a:off x="2209800" y="93417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144235</xdr:rowOff>
    </xdr:from>
    <xdr:to>
      <xdr:col>15</xdr:col>
      <xdr:colOff>149225</xdr:colOff>
      <xdr:row>56</xdr:row>
      <xdr:rowOff>74385</xdr:rowOff>
    </xdr:to>
    <xdr:sp macro="" textlink="">
      <xdr:nvSpPr>
        <xdr:cNvPr id="197" name="フローチャート: 判断 196"/>
        <xdr:cNvSpPr/>
      </xdr:nvSpPr>
      <xdr:spPr>
        <a:xfrm>
          <a:off x="3048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59162</xdr:rowOff>
    </xdr:from>
    <xdr:ext cx="762000" cy="259045"/>
    <xdr:sp macro="" textlink="">
      <xdr:nvSpPr>
        <xdr:cNvPr id="198" name="テキスト ボックス 197"/>
        <xdr:cNvSpPr txBox="1"/>
      </xdr:nvSpPr>
      <xdr:spPr>
        <a:xfrm>
          <a:off x="2717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83457</xdr:rowOff>
    </xdr:from>
    <xdr:to>
      <xdr:col>11</xdr:col>
      <xdr:colOff>9525</xdr:colOff>
      <xdr:row>54</xdr:row>
      <xdr:rowOff>94343</xdr:rowOff>
    </xdr:to>
    <xdr:cxnSp macro="">
      <xdr:nvCxnSpPr>
        <xdr:cNvPr id="199" name="直線コネクタ 198"/>
        <xdr:cNvCxnSpPr/>
      </xdr:nvCxnSpPr>
      <xdr:spPr>
        <a:xfrm flipV="1">
          <a:off x="1320800" y="93417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111578</xdr:rowOff>
    </xdr:from>
    <xdr:to>
      <xdr:col>11</xdr:col>
      <xdr:colOff>60325</xdr:colOff>
      <xdr:row>56</xdr:row>
      <xdr:rowOff>41728</xdr:rowOff>
    </xdr:to>
    <xdr:sp macro="" textlink="">
      <xdr:nvSpPr>
        <xdr:cNvPr id="200" name="フローチャート: 判断 199"/>
        <xdr:cNvSpPr/>
      </xdr:nvSpPr>
      <xdr:spPr>
        <a:xfrm>
          <a:off x="2159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26505</xdr:rowOff>
    </xdr:from>
    <xdr:ext cx="762000" cy="259045"/>
    <xdr:sp macro="" textlink="">
      <xdr:nvSpPr>
        <xdr:cNvPr id="201" name="テキスト ボックス 200"/>
        <xdr:cNvSpPr txBox="1"/>
      </xdr:nvSpPr>
      <xdr:spPr>
        <a:xfrm>
          <a:off x="1828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89807</xdr:rowOff>
    </xdr:from>
    <xdr:to>
      <xdr:col>6</xdr:col>
      <xdr:colOff>171450</xdr:colOff>
      <xdr:row>56</xdr:row>
      <xdr:rowOff>19957</xdr:rowOff>
    </xdr:to>
    <xdr:sp macro="" textlink="">
      <xdr:nvSpPr>
        <xdr:cNvPr id="202" name="フローチャート: 判断 201"/>
        <xdr:cNvSpPr/>
      </xdr:nvSpPr>
      <xdr:spPr>
        <a:xfrm>
          <a:off x="1270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4734</xdr:rowOff>
    </xdr:from>
    <xdr:ext cx="762000" cy="259045"/>
    <xdr:sp macro="" textlink="">
      <xdr:nvSpPr>
        <xdr:cNvPr id="203" name="テキスト ボックス 202"/>
        <xdr:cNvSpPr txBox="1"/>
      </xdr:nvSpPr>
      <xdr:spPr>
        <a:xfrm>
          <a:off x="939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13607</xdr:rowOff>
    </xdr:from>
    <xdr:to>
      <xdr:col>24</xdr:col>
      <xdr:colOff>76200</xdr:colOff>
      <xdr:row>55</xdr:row>
      <xdr:rowOff>115207</xdr:rowOff>
    </xdr:to>
    <xdr:sp macro="" textlink="">
      <xdr:nvSpPr>
        <xdr:cNvPr id="209" name="楕円 208"/>
        <xdr:cNvSpPr/>
      </xdr:nvSpPr>
      <xdr:spPr>
        <a:xfrm>
          <a:off x="47752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30134</xdr:rowOff>
    </xdr:from>
    <xdr:ext cx="762000" cy="259045"/>
    <xdr:sp macro="" textlink="">
      <xdr:nvSpPr>
        <xdr:cNvPr id="210" name="扶助費該当値テキスト"/>
        <xdr:cNvSpPr txBox="1"/>
      </xdr:nvSpPr>
      <xdr:spPr>
        <a:xfrm>
          <a:off x="49149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141515</xdr:rowOff>
    </xdr:from>
    <xdr:to>
      <xdr:col>20</xdr:col>
      <xdr:colOff>38100</xdr:colOff>
      <xdr:row>55</xdr:row>
      <xdr:rowOff>71665</xdr:rowOff>
    </xdr:to>
    <xdr:sp macro="" textlink="">
      <xdr:nvSpPr>
        <xdr:cNvPr id="211" name="楕円 210"/>
        <xdr:cNvSpPr/>
      </xdr:nvSpPr>
      <xdr:spPr>
        <a:xfrm>
          <a:off x="3937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81842</xdr:rowOff>
    </xdr:from>
    <xdr:ext cx="736600" cy="259045"/>
    <xdr:sp macro="" textlink="">
      <xdr:nvSpPr>
        <xdr:cNvPr id="212" name="テキスト ボックス 211"/>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54428</xdr:rowOff>
    </xdr:from>
    <xdr:to>
      <xdr:col>15</xdr:col>
      <xdr:colOff>149225</xdr:colOff>
      <xdr:row>54</xdr:row>
      <xdr:rowOff>156028</xdr:rowOff>
    </xdr:to>
    <xdr:sp macro="" textlink="">
      <xdr:nvSpPr>
        <xdr:cNvPr id="213" name="楕円 212"/>
        <xdr:cNvSpPr/>
      </xdr:nvSpPr>
      <xdr:spPr>
        <a:xfrm>
          <a:off x="30480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166205</xdr:rowOff>
    </xdr:from>
    <xdr:ext cx="762000" cy="259045"/>
    <xdr:sp macro="" textlink="">
      <xdr:nvSpPr>
        <xdr:cNvPr id="214" name="テキスト ボックス 213"/>
        <xdr:cNvSpPr txBox="1"/>
      </xdr:nvSpPr>
      <xdr:spPr>
        <a:xfrm>
          <a:off x="27178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32657</xdr:rowOff>
    </xdr:from>
    <xdr:to>
      <xdr:col>11</xdr:col>
      <xdr:colOff>60325</xdr:colOff>
      <xdr:row>54</xdr:row>
      <xdr:rowOff>134257</xdr:rowOff>
    </xdr:to>
    <xdr:sp macro="" textlink="">
      <xdr:nvSpPr>
        <xdr:cNvPr id="215" name="楕円 214"/>
        <xdr:cNvSpPr/>
      </xdr:nvSpPr>
      <xdr:spPr>
        <a:xfrm>
          <a:off x="21590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144434</xdr:rowOff>
    </xdr:from>
    <xdr:ext cx="762000" cy="259045"/>
    <xdr:sp macro="" textlink="">
      <xdr:nvSpPr>
        <xdr:cNvPr id="216" name="テキスト ボックス 215"/>
        <xdr:cNvSpPr txBox="1"/>
      </xdr:nvSpPr>
      <xdr:spPr>
        <a:xfrm>
          <a:off x="1828800" y="905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43543</xdr:rowOff>
    </xdr:from>
    <xdr:to>
      <xdr:col>6</xdr:col>
      <xdr:colOff>171450</xdr:colOff>
      <xdr:row>54</xdr:row>
      <xdr:rowOff>145143</xdr:rowOff>
    </xdr:to>
    <xdr:sp macro="" textlink="">
      <xdr:nvSpPr>
        <xdr:cNvPr id="217" name="楕円 216"/>
        <xdr:cNvSpPr/>
      </xdr:nvSpPr>
      <xdr:spPr>
        <a:xfrm>
          <a:off x="1270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155320</xdr:rowOff>
    </xdr:from>
    <xdr:ext cx="762000" cy="259045"/>
    <xdr:sp macro="" textlink="">
      <xdr:nvSpPr>
        <xdr:cNvPr id="218" name="テキスト ボックス 217"/>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その他については、前年より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％増加したものの類似団体平均と比較して良好な状態にある。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高齢化による介護保険事業会計繰出金の増、施設老朽化に伴う維持補修費の増は続く予想であるが、第</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次宇陀市行政改革大綱により、各特別会計の安定運営を推進し、普通会計の負担額を減らすよう、今後も適正な管理に努める。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8" name="直線コネクタ 247"/>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9" name="その他最小値テキスト"/>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50" name="直線コネクタ 249"/>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51"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2" name="直線コネクタ 251"/>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151493</xdr:rowOff>
    </xdr:from>
    <xdr:to>
      <xdr:col>82</xdr:col>
      <xdr:colOff>107950</xdr:colOff>
      <xdr:row>56</xdr:row>
      <xdr:rowOff>19231</xdr:rowOff>
    </xdr:to>
    <xdr:cxnSp macro="">
      <xdr:nvCxnSpPr>
        <xdr:cNvPr id="253" name="直線コネクタ 252"/>
        <xdr:cNvCxnSpPr/>
      </xdr:nvCxnSpPr>
      <xdr:spPr>
        <a:xfrm>
          <a:off x="15671800" y="9581243"/>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4"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5" name="フローチャート: 判断 254"/>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151493</xdr:rowOff>
    </xdr:from>
    <xdr:to>
      <xdr:col>78</xdr:col>
      <xdr:colOff>69850</xdr:colOff>
      <xdr:row>55</xdr:row>
      <xdr:rowOff>151493</xdr:rowOff>
    </xdr:to>
    <xdr:cxnSp macro="">
      <xdr:nvCxnSpPr>
        <xdr:cNvPr id="256" name="直線コネクタ 255"/>
        <xdr:cNvCxnSpPr/>
      </xdr:nvCxnSpPr>
      <xdr:spPr>
        <a:xfrm>
          <a:off x="14782800" y="9581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7" name="フローチャート: 判断 256"/>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146249</xdr:rowOff>
    </xdr:from>
    <xdr:ext cx="736600" cy="259045"/>
    <xdr:sp macro="" textlink="">
      <xdr:nvSpPr>
        <xdr:cNvPr id="258" name="テキスト ボックス 257"/>
        <xdr:cNvSpPr txBox="1"/>
      </xdr:nvSpPr>
      <xdr:spPr>
        <a:xfrm>
          <a:off x="15290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74749</xdr:rowOff>
    </xdr:from>
    <xdr:to>
      <xdr:col>73</xdr:col>
      <xdr:colOff>180975</xdr:colOff>
      <xdr:row>55</xdr:row>
      <xdr:rowOff>151493</xdr:rowOff>
    </xdr:to>
    <xdr:cxnSp macro="">
      <xdr:nvCxnSpPr>
        <xdr:cNvPr id="259" name="直線コネクタ 258"/>
        <xdr:cNvCxnSpPr/>
      </xdr:nvCxnSpPr>
      <xdr:spPr>
        <a:xfrm>
          <a:off x="13893800" y="9333049"/>
          <a:ext cx="889000" cy="24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60" name="フローチャート: 判断 259"/>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133186</xdr:rowOff>
    </xdr:from>
    <xdr:ext cx="762000" cy="259045"/>
    <xdr:sp macro="" textlink="">
      <xdr:nvSpPr>
        <xdr:cNvPr id="261" name="テキスト ボックス 260"/>
        <xdr:cNvSpPr txBox="1"/>
      </xdr:nvSpPr>
      <xdr:spPr>
        <a:xfrm>
          <a:off x="14401800" y="973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68217</xdr:rowOff>
    </xdr:from>
    <xdr:to>
      <xdr:col>69</xdr:col>
      <xdr:colOff>92075</xdr:colOff>
      <xdr:row>54</xdr:row>
      <xdr:rowOff>74749</xdr:rowOff>
    </xdr:to>
    <xdr:cxnSp macro="">
      <xdr:nvCxnSpPr>
        <xdr:cNvPr id="262" name="直線コネクタ 261"/>
        <xdr:cNvCxnSpPr/>
      </xdr:nvCxnSpPr>
      <xdr:spPr>
        <a:xfrm>
          <a:off x="13004800" y="932651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3" name="フローチャート: 判断 262"/>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93997</xdr:rowOff>
    </xdr:from>
    <xdr:ext cx="762000" cy="259045"/>
    <xdr:sp macro="" textlink="">
      <xdr:nvSpPr>
        <xdr:cNvPr id="264" name="テキスト ボックス 263"/>
        <xdr:cNvSpPr txBox="1"/>
      </xdr:nvSpPr>
      <xdr:spPr>
        <a:xfrm>
          <a:off x="13512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65" name="フローチャート: 判断 264"/>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93997</xdr:rowOff>
    </xdr:from>
    <xdr:ext cx="762000" cy="259045"/>
    <xdr:sp macro="" textlink="">
      <xdr:nvSpPr>
        <xdr:cNvPr id="266" name="テキスト ボックス 265"/>
        <xdr:cNvSpPr txBox="1"/>
      </xdr:nvSpPr>
      <xdr:spPr>
        <a:xfrm>
          <a:off x="12623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139881</xdr:rowOff>
    </xdr:from>
    <xdr:to>
      <xdr:col>82</xdr:col>
      <xdr:colOff>158750</xdr:colOff>
      <xdr:row>56</xdr:row>
      <xdr:rowOff>70031</xdr:rowOff>
    </xdr:to>
    <xdr:sp macro="" textlink="">
      <xdr:nvSpPr>
        <xdr:cNvPr id="272" name="楕円 271"/>
        <xdr:cNvSpPr/>
      </xdr:nvSpPr>
      <xdr:spPr>
        <a:xfrm>
          <a:off x="16459200" y="956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156408</xdr:rowOff>
    </xdr:from>
    <xdr:ext cx="762000" cy="259045"/>
    <xdr:sp macro="" textlink="">
      <xdr:nvSpPr>
        <xdr:cNvPr id="273" name="その他該当値テキスト"/>
        <xdr:cNvSpPr txBox="1"/>
      </xdr:nvSpPr>
      <xdr:spPr>
        <a:xfrm>
          <a:off x="16598900" y="9414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100693</xdr:rowOff>
    </xdr:from>
    <xdr:to>
      <xdr:col>78</xdr:col>
      <xdr:colOff>120650</xdr:colOff>
      <xdr:row>56</xdr:row>
      <xdr:rowOff>30843</xdr:rowOff>
    </xdr:to>
    <xdr:sp macro="" textlink="">
      <xdr:nvSpPr>
        <xdr:cNvPr id="274" name="楕円 273"/>
        <xdr:cNvSpPr/>
      </xdr:nvSpPr>
      <xdr:spPr>
        <a:xfrm>
          <a:off x="15621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41020</xdr:rowOff>
    </xdr:from>
    <xdr:ext cx="736600" cy="259045"/>
    <xdr:sp macro="" textlink="">
      <xdr:nvSpPr>
        <xdr:cNvPr id="275" name="テキスト ボックス 274"/>
        <xdr:cNvSpPr txBox="1"/>
      </xdr:nvSpPr>
      <xdr:spPr>
        <a:xfrm>
          <a:off x="15290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100693</xdr:rowOff>
    </xdr:from>
    <xdr:to>
      <xdr:col>74</xdr:col>
      <xdr:colOff>31750</xdr:colOff>
      <xdr:row>56</xdr:row>
      <xdr:rowOff>30843</xdr:rowOff>
    </xdr:to>
    <xdr:sp macro="" textlink="">
      <xdr:nvSpPr>
        <xdr:cNvPr id="276" name="楕円 275"/>
        <xdr:cNvSpPr/>
      </xdr:nvSpPr>
      <xdr:spPr>
        <a:xfrm>
          <a:off x="14732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41020</xdr:rowOff>
    </xdr:from>
    <xdr:ext cx="762000" cy="259045"/>
    <xdr:sp macro="" textlink="">
      <xdr:nvSpPr>
        <xdr:cNvPr id="277" name="テキスト ボックス 276"/>
        <xdr:cNvSpPr txBox="1"/>
      </xdr:nvSpPr>
      <xdr:spPr>
        <a:xfrm>
          <a:off x="14401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23949</xdr:rowOff>
    </xdr:from>
    <xdr:to>
      <xdr:col>69</xdr:col>
      <xdr:colOff>142875</xdr:colOff>
      <xdr:row>54</xdr:row>
      <xdr:rowOff>125549</xdr:rowOff>
    </xdr:to>
    <xdr:sp macro="" textlink="">
      <xdr:nvSpPr>
        <xdr:cNvPr id="278" name="楕円 277"/>
        <xdr:cNvSpPr/>
      </xdr:nvSpPr>
      <xdr:spPr>
        <a:xfrm>
          <a:off x="13843000" y="928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135726</xdr:rowOff>
    </xdr:from>
    <xdr:ext cx="762000" cy="259045"/>
    <xdr:sp macro="" textlink="">
      <xdr:nvSpPr>
        <xdr:cNvPr id="279" name="テキスト ボックス 278"/>
        <xdr:cNvSpPr txBox="1"/>
      </xdr:nvSpPr>
      <xdr:spPr>
        <a:xfrm>
          <a:off x="13512800" y="9051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17417</xdr:rowOff>
    </xdr:from>
    <xdr:to>
      <xdr:col>65</xdr:col>
      <xdr:colOff>53975</xdr:colOff>
      <xdr:row>54</xdr:row>
      <xdr:rowOff>119017</xdr:rowOff>
    </xdr:to>
    <xdr:sp macro="" textlink="">
      <xdr:nvSpPr>
        <xdr:cNvPr id="280" name="楕円 279"/>
        <xdr:cNvSpPr/>
      </xdr:nvSpPr>
      <xdr:spPr>
        <a:xfrm>
          <a:off x="12954000" y="927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129194</xdr:rowOff>
    </xdr:from>
    <xdr:ext cx="762000" cy="259045"/>
    <xdr:sp macro="" textlink="">
      <xdr:nvSpPr>
        <xdr:cNvPr id="281" name="テキスト ボックス 280"/>
        <xdr:cNvSpPr txBox="1"/>
      </xdr:nvSpPr>
      <xdr:spPr>
        <a:xfrm>
          <a:off x="12623800" y="904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前年度に比べて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た。主な要因は、病院事業への繰出金が減少したことによる。類似団体平均と比較して高い要因は、法適用公営企業への繰出金が多いことや、消防業務やごみ収集処理業務、し尿処理などの一部事務組合への負担金も多いことなどがあげられ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法適用公営企業に対しての繰出金について、各企業の事業効率化等により縮減に努める。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88138</xdr:rowOff>
    </xdr:from>
    <xdr:to>
      <xdr:col>82</xdr:col>
      <xdr:colOff>107950</xdr:colOff>
      <xdr:row>39</xdr:row>
      <xdr:rowOff>92710</xdr:rowOff>
    </xdr:to>
    <xdr:cxnSp macro="">
      <xdr:nvCxnSpPr>
        <xdr:cNvPr id="306" name="直線コネクタ 305"/>
        <xdr:cNvCxnSpPr/>
      </xdr:nvCxnSpPr>
      <xdr:spPr>
        <a:xfrm flipV="1">
          <a:off x="16510000" y="574598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92710</xdr:rowOff>
    </xdr:from>
    <xdr:to>
      <xdr:col>82</xdr:col>
      <xdr:colOff>196850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3065</xdr:rowOff>
    </xdr:from>
    <xdr:ext cx="762000" cy="259045"/>
    <xdr:sp macro="" textlink="">
      <xdr:nvSpPr>
        <xdr:cNvPr id="309" name="補助費等最大値テキスト"/>
        <xdr:cNvSpPr txBox="1"/>
      </xdr:nvSpPr>
      <xdr:spPr>
        <a:xfrm>
          <a:off x="16598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88138</xdr:rowOff>
    </xdr:from>
    <xdr:to>
      <xdr:col>82</xdr:col>
      <xdr:colOff>196850</xdr:colOff>
      <xdr:row>33</xdr:row>
      <xdr:rowOff>88138</xdr:rowOff>
    </xdr:to>
    <xdr:cxnSp macro="">
      <xdr:nvCxnSpPr>
        <xdr:cNvPr id="310" name="直線コネクタ 309"/>
        <xdr:cNvCxnSpPr/>
      </xdr:nvCxnSpPr>
      <xdr:spPr>
        <a:xfrm>
          <a:off x="16421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165862</xdr:rowOff>
    </xdr:from>
    <xdr:to>
      <xdr:col>82</xdr:col>
      <xdr:colOff>107950</xdr:colOff>
      <xdr:row>38</xdr:row>
      <xdr:rowOff>12700</xdr:rowOff>
    </xdr:to>
    <xdr:cxnSp macro="">
      <xdr:nvCxnSpPr>
        <xdr:cNvPr id="311" name="直線コネクタ 310"/>
        <xdr:cNvCxnSpPr/>
      </xdr:nvCxnSpPr>
      <xdr:spPr>
        <a:xfrm flipV="1">
          <a:off x="15671800" y="650951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37863</xdr:rowOff>
    </xdr:from>
    <xdr:ext cx="762000" cy="259045"/>
    <xdr:sp macro="" textlink="">
      <xdr:nvSpPr>
        <xdr:cNvPr id="312" name="補助費等平均値テキスト"/>
        <xdr:cNvSpPr txBox="1"/>
      </xdr:nvSpPr>
      <xdr:spPr>
        <a:xfrm>
          <a:off x="16598900" y="6038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13" name="フローチャート: 判断 312"/>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97282</xdr:rowOff>
    </xdr:from>
    <xdr:to>
      <xdr:col>78</xdr:col>
      <xdr:colOff>69850</xdr:colOff>
      <xdr:row>38</xdr:row>
      <xdr:rowOff>12700</xdr:rowOff>
    </xdr:to>
    <xdr:cxnSp macro="">
      <xdr:nvCxnSpPr>
        <xdr:cNvPr id="314" name="直線コネクタ 313"/>
        <xdr:cNvCxnSpPr/>
      </xdr:nvCxnSpPr>
      <xdr:spPr>
        <a:xfrm>
          <a:off x="14782800" y="644093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xdr:rowOff>
    </xdr:from>
    <xdr:to>
      <xdr:col>78</xdr:col>
      <xdr:colOff>120650</xdr:colOff>
      <xdr:row>36</xdr:row>
      <xdr:rowOff>104648</xdr:rowOff>
    </xdr:to>
    <xdr:sp macro="" textlink="">
      <xdr:nvSpPr>
        <xdr:cNvPr id="315" name="フローチャート: 判断 314"/>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114825</xdr:rowOff>
    </xdr:from>
    <xdr:ext cx="736600" cy="259045"/>
    <xdr:sp macro="" textlink="">
      <xdr:nvSpPr>
        <xdr:cNvPr id="316" name="テキスト ボックス 315"/>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97282</xdr:rowOff>
    </xdr:from>
    <xdr:to>
      <xdr:col>73</xdr:col>
      <xdr:colOff>180975</xdr:colOff>
      <xdr:row>38</xdr:row>
      <xdr:rowOff>3556</xdr:rowOff>
    </xdr:to>
    <xdr:cxnSp macro="">
      <xdr:nvCxnSpPr>
        <xdr:cNvPr id="317" name="直線コネクタ 316"/>
        <xdr:cNvCxnSpPr/>
      </xdr:nvCxnSpPr>
      <xdr:spPr>
        <a:xfrm flipV="1">
          <a:off x="13893800" y="644093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160782</xdr:rowOff>
    </xdr:from>
    <xdr:to>
      <xdr:col>74</xdr:col>
      <xdr:colOff>31750</xdr:colOff>
      <xdr:row>36</xdr:row>
      <xdr:rowOff>90932</xdr:rowOff>
    </xdr:to>
    <xdr:sp macro="" textlink="">
      <xdr:nvSpPr>
        <xdr:cNvPr id="318" name="フローチャート: 判断 317"/>
        <xdr:cNvSpPr/>
      </xdr:nvSpPr>
      <xdr:spPr>
        <a:xfrm>
          <a:off x="14732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101109</xdr:rowOff>
    </xdr:from>
    <xdr:ext cx="762000" cy="259045"/>
    <xdr:sp macro="" textlink="">
      <xdr:nvSpPr>
        <xdr:cNvPr id="319" name="テキスト ボックス 318"/>
        <xdr:cNvSpPr txBox="1"/>
      </xdr:nvSpPr>
      <xdr:spPr>
        <a:xfrm>
          <a:off x="14401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3556</xdr:rowOff>
    </xdr:from>
    <xdr:to>
      <xdr:col>69</xdr:col>
      <xdr:colOff>92075</xdr:colOff>
      <xdr:row>38</xdr:row>
      <xdr:rowOff>3556</xdr:rowOff>
    </xdr:to>
    <xdr:cxnSp macro="">
      <xdr:nvCxnSpPr>
        <xdr:cNvPr id="320" name="直線コネクタ 319"/>
        <xdr:cNvCxnSpPr/>
      </xdr:nvCxnSpPr>
      <xdr:spPr>
        <a:xfrm>
          <a:off x="13004800" y="65186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151638</xdr:rowOff>
    </xdr:from>
    <xdr:to>
      <xdr:col>69</xdr:col>
      <xdr:colOff>142875</xdr:colOff>
      <xdr:row>36</xdr:row>
      <xdr:rowOff>81788</xdr:rowOff>
    </xdr:to>
    <xdr:sp macro="" textlink="">
      <xdr:nvSpPr>
        <xdr:cNvPr id="321" name="フローチャート: 判断 320"/>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91965</xdr:rowOff>
    </xdr:from>
    <xdr:ext cx="762000" cy="259045"/>
    <xdr:sp macro="" textlink="">
      <xdr:nvSpPr>
        <xdr:cNvPr id="322" name="テキスト ボックス 321"/>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24" name="テキスト ボックス 323"/>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115062</xdr:rowOff>
    </xdr:from>
    <xdr:to>
      <xdr:col>82</xdr:col>
      <xdr:colOff>158750</xdr:colOff>
      <xdr:row>38</xdr:row>
      <xdr:rowOff>45212</xdr:rowOff>
    </xdr:to>
    <xdr:sp macro="" textlink="">
      <xdr:nvSpPr>
        <xdr:cNvPr id="330" name="楕円 329"/>
        <xdr:cNvSpPr/>
      </xdr:nvSpPr>
      <xdr:spPr>
        <a:xfrm>
          <a:off x="164592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87139</xdr:rowOff>
    </xdr:from>
    <xdr:ext cx="762000" cy="259045"/>
    <xdr:sp macro="" textlink="">
      <xdr:nvSpPr>
        <xdr:cNvPr id="331" name="補助費等該当値テキスト"/>
        <xdr:cNvSpPr txBox="1"/>
      </xdr:nvSpPr>
      <xdr:spPr>
        <a:xfrm>
          <a:off x="165989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133350</xdr:rowOff>
    </xdr:from>
    <xdr:to>
      <xdr:col>78</xdr:col>
      <xdr:colOff>120650</xdr:colOff>
      <xdr:row>38</xdr:row>
      <xdr:rowOff>63500</xdr:rowOff>
    </xdr:to>
    <xdr:sp macro="" textlink="">
      <xdr:nvSpPr>
        <xdr:cNvPr id="332" name="楕円 331"/>
        <xdr:cNvSpPr/>
      </xdr:nvSpPr>
      <xdr:spPr>
        <a:xfrm>
          <a:off x="15621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48277</xdr:rowOff>
    </xdr:from>
    <xdr:ext cx="736600" cy="259045"/>
    <xdr:sp macro="" textlink="">
      <xdr:nvSpPr>
        <xdr:cNvPr id="333" name="テキスト ボックス 332"/>
        <xdr:cNvSpPr txBox="1"/>
      </xdr:nvSpPr>
      <xdr:spPr>
        <a:xfrm>
          <a:off x="15290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46482</xdr:rowOff>
    </xdr:from>
    <xdr:to>
      <xdr:col>74</xdr:col>
      <xdr:colOff>31750</xdr:colOff>
      <xdr:row>37</xdr:row>
      <xdr:rowOff>148082</xdr:rowOff>
    </xdr:to>
    <xdr:sp macro="" textlink="">
      <xdr:nvSpPr>
        <xdr:cNvPr id="334" name="楕円 333"/>
        <xdr:cNvSpPr/>
      </xdr:nvSpPr>
      <xdr:spPr>
        <a:xfrm>
          <a:off x="14732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132859</xdr:rowOff>
    </xdr:from>
    <xdr:ext cx="762000" cy="259045"/>
    <xdr:sp macro="" textlink="">
      <xdr:nvSpPr>
        <xdr:cNvPr id="335" name="テキスト ボックス 334"/>
        <xdr:cNvSpPr txBox="1"/>
      </xdr:nvSpPr>
      <xdr:spPr>
        <a:xfrm>
          <a:off x="14401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124206</xdr:rowOff>
    </xdr:from>
    <xdr:to>
      <xdr:col>69</xdr:col>
      <xdr:colOff>142875</xdr:colOff>
      <xdr:row>38</xdr:row>
      <xdr:rowOff>54356</xdr:rowOff>
    </xdr:to>
    <xdr:sp macro="" textlink="">
      <xdr:nvSpPr>
        <xdr:cNvPr id="336" name="楕円 335"/>
        <xdr:cNvSpPr/>
      </xdr:nvSpPr>
      <xdr:spPr>
        <a:xfrm>
          <a:off x="13843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39133</xdr:rowOff>
    </xdr:from>
    <xdr:ext cx="762000" cy="259045"/>
    <xdr:sp macro="" textlink="">
      <xdr:nvSpPr>
        <xdr:cNvPr id="337" name="テキスト ボックス 336"/>
        <xdr:cNvSpPr txBox="1"/>
      </xdr:nvSpPr>
      <xdr:spPr>
        <a:xfrm>
          <a:off x="13512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124206</xdr:rowOff>
    </xdr:from>
    <xdr:to>
      <xdr:col>65</xdr:col>
      <xdr:colOff>53975</xdr:colOff>
      <xdr:row>38</xdr:row>
      <xdr:rowOff>54356</xdr:rowOff>
    </xdr:to>
    <xdr:sp macro="" textlink="">
      <xdr:nvSpPr>
        <xdr:cNvPr id="338" name="楕円 337"/>
        <xdr:cNvSpPr/>
      </xdr:nvSpPr>
      <xdr:spPr>
        <a:xfrm>
          <a:off x="12954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39133</xdr:rowOff>
    </xdr:from>
    <xdr:ext cx="762000" cy="259045"/>
    <xdr:sp macro="" textlink="">
      <xdr:nvSpPr>
        <xdr:cNvPr id="339" name="テキスト ボックス 338"/>
        <xdr:cNvSpPr txBox="1"/>
      </xdr:nvSpPr>
      <xdr:spPr>
        <a:xfrm>
          <a:off x="12623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償還額の減少により、年々率は改善しているが、依然として類似団体平均と比較して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％上回っている。自主財源に乏しいため、普通会計において合併以前は、地総債、過疎対策事業債、公住債等に、合併後は特に合併特例債に財源を求めてきた。公債費比率を抑制するため、第</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次宇陀市行政改革大綱において、投資的事業における新規発行額の抑制を策定し、また奈良県市町村財政健全化支援事業貸付金などの有利な借換を利用したことで改善を進めてきた。今後も引き続き新規発行額の抑制に努め、適正な公債管理に取り組む。</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24130</xdr:rowOff>
    </xdr:from>
    <xdr:to>
      <xdr:col>24</xdr:col>
      <xdr:colOff>25400</xdr:colOff>
      <xdr:row>80</xdr:row>
      <xdr:rowOff>100330</xdr:rowOff>
    </xdr:to>
    <xdr:cxnSp macro="">
      <xdr:nvCxnSpPr>
        <xdr:cNvPr id="366" name="直線コネクタ 365"/>
        <xdr:cNvCxnSpPr/>
      </xdr:nvCxnSpPr>
      <xdr:spPr>
        <a:xfrm flipV="1">
          <a:off x="4826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72407</xdr:rowOff>
    </xdr:from>
    <xdr:ext cx="762000" cy="259045"/>
    <xdr:sp macro="" textlink="">
      <xdr:nvSpPr>
        <xdr:cNvPr id="367" name="公債費最小値テキスト"/>
        <xdr:cNvSpPr txBox="1"/>
      </xdr:nvSpPr>
      <xdr:spPr>
        <a:xfrm>
          <a:off x="4914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100330</xdr:rowOff>
    </xdr:from>
    <xdr:to>
      <xdr:col>24</xdr:col>
      <xdr:colOff>114300</xdr:colOff>
      <xdr:row>80</xdr:row>
      <xdr:rowOff>100330</xdr:rowOff>
    </xdr:to>
    <xdr:cxnSp macro="">
      <xdr:nvCxnSpPr>
        <xdr:cNvPr id="368" name="直線コネクタ 367"/>
        <xdr:cNvCxnSpPr/>
      </xdr:nvCxnSpPr>
      <xdr:spPr>
        <a:xfrm>
          <a:off x="4737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110507</xdr:rowOff>
    </xdr:from>
    <xdr:ext cx="762000" cy="259045"/>
    <xdr:sp macro="" textlink="">
      <xdr:nvSpPr>
        <xdr:cNvPr id="369" name="公債費最大値テキスト"/>
        <xdr:cNvSpPr txBox="1"/>
      </xdr:nvSpPr>
      <xdr:spPr>
        <a:xfrm>
          <a:off x="4914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24130</xdr:rowOff>
    </xdr:from>
    <xdr:to>
      <xdr:col>24</xdr:col>
      <xdr:colOff>114300</xdr:colOff>
      <xdr:row>74</xdr:row>
      <xdr:rowOff>24130</xdr:rowOff>
    </xdr:to>
    <xdr:cxnSp macro="">
      <xdr:nvCxnSpPr>
        <xdr:cNvPr id="370" name="直線コネクタ 369"/>
        <xdr:cNvCxnSpPr/>
      </xdr:nvCxnSpPr>
      <xdr:spPr>
        <a:xfrm>
          <a:off x="4737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98425</xdr:rowOff>
    </xdr:from>
    <xdr:to>
      <xdr:col>24</xdr:col>
      <xdr:colOff>25400</xdr:colOff>
      <xdr:row>75</xdr:row>
      <xdr:rowOff>125095</xdr:rowOff>
    </xdr:to>
    <xdr:cxnSp macro="">
      <xdr:nvCxnSpPr>
        <xdr:cNvPr id="371" name="直線コネクタ 370"/>
        <xdr:cNvCxnSpPr/>
      </xdr:nvCxnSpPr>
      <xdr:spPr>
        <a:xfrm flipV="1">
          <a:off x="3987800" y="1295717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153687</xdr:rowOff>
    </xdr:from>
    <xdr:ext cx="762000" cy="259045"/>
    <xdr:sp macro="" textlink="">
      <xdr:nvSpPr>
        <xdr:cNvPr id="372" name="公債費平均値テキスト"/>
        <xdr:cNvSpPr txBox="1"/>
      </xdr:nvSpPr>
      <xdr:spPr>
        <a:xfrm>
          <a:off x="4914900" y="1266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125095</xdr:rowOff>
    </xdr:from>
    <xdr:to>
      <xdr:col>19</xdr:col>
      <xdr:colOff>187325</xdr:colOff>
      <xdr:row>75</xdr:row>
      <xdr:rowOff>147955</xdr:rowOff>
    </xdr:to>
    <xdr:cxnSp macro="">
      <xdr:nvCxnSpPr>
        <xdr:cNvPr id="374" name="直線コネクタ 373"/>
        <xdr:cNvCxnSpPr/>
      </xdr:nvCxnSpPr>
      <xdr:spPr>
        <a:xfrm flipV="1">
          <a:off x="3098800" y="1298384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140970</xdr:rowOff>
    </xdr:from>
    <xdr:to>
      <xdr:col>20</xdr:col>
      <xdr:colOff>38100</xdr:colOff>
      <xdr:row>75</xdr:row>
      <xdr:rowOff>71120</xdr:rowOff>
    </xdr:to>
    <xdr:sp macro="" textlink="">
      <xdr:nvSpPr>
        <xdr:cNvPr id="375" name="フローチャート: 判断 374"/>
        <xdr:cNvSpPr/>
      </xdr:nvSpPr>
      <xdr:spPr>
        <a:xfrm>
          <a:off x="3937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81297</xdr:rowOff>
    </xdr:from>
    <xdr:ext cx="736600" cy="259045"/>
    <xdr:sp macro="" textlink="">
      <xdr:nvSpPr>
        <xdr:cNvPr id="376" name="テキスト ボックス 375"/>
        <xdr:cNvSpPr txBox="1"/>
      </xdr:nvSpPr>
      <xdr:spPr>
        <a:xfrm>
          <a:off x="3606800" y="12597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147955</xdr:rowOff>
    </xdr:from>
    <xdr:to>
      <xdr:col>15</xdr:col>
      <xdr:colOff>98425</xdr:colOff>
      <xdr:row>75</xdr:row>
      <xdr:rowOff>157480</xdr:rowOff>
    </xdr:to>
    <xdr:cxnSp macro="">
      <xdr:nvCxnSpPr>
        <xdr:cNvPr id="377" name="直線コネクタ 376"/>
        <xdr:cNvCxnSpPr/>
      </xdr:nvCxnSpPr>
      <xdr:spPr>
        <a:xfrm flipV="1">
          <a:off x="2209800" y="1300670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8" name="フローチャート: 判断 377"/>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83202</xdr:rowOff>
    </xdr:from>
    <xdr:ext cx="762000" cy="259045"/>
    <xdr:sp macro="" textlink="">
      <xdr:nvSpPr>
        <xdr:cNvPr id="379" name="テキスト ボックス 378"/>
        <xdr:cNvSpPr txBox="1"/>
      </xdr:nvSpPr>
      <xdr:spPr>
        <a:xfrm>
          <a:off x="2717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157480</xdr:rowOff>
    </xdr:from>
    <xdr:to>
      <xdr:col>11</xdr:col>
      <xdr:colOff>9525</xdr:colOff>
      <xdr:row>76</xdr:row>
      <xdr:rowOff>20320</xdr:rowOff>
    </xdr:to>
    <xdr:cxnSp macro="">
      <xdr:nvCxnSpPr>
        <xdr:cNvPr id="380" name="直線コネクタ 379"/>
        <xdr:cNvCxnSpPr/>
      </xdr:nvCxnSpPr>
      <xdr:spPr>
        <a:xfrm flipV="1">
          <a:off x="1320800" y="130162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83202</xdr:rowOff>
    </xdr:from>
    <xdr:ext cx="762000" cy="259045"/>
    <xdr:sp macro="" textlink="">
      <xdr:nvSpPr>
        <xdr:cNvPr id="382" name="テキスト ボックス 381"/>
        <xdr:cNvSpPr txBox="1"/>
      </xdr:nvSpPr>
      <xdr:spPr>
        <a:xfrm>
          <a:off x="1828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146685</xdr:rowOff>
    </xdr:from>
    <xdr:to>
      <xdr:col>6</xdr:col>
      <xdr:colOff>171450</xdr:colOff>
      <xdr:row>75</xdr:row>
      <xdr:rowOff>76835</xdr:rowOff>
    </xdr:to>
    <xdr:sp macro="" textlink="">
      <xdr:nvSpPr>
        <xdr:cNvPr id="383" name="フローチャート: 判断 382"/>
        <xdr:cNvSpPr/>
      </xdr:nvSpPr>
      <xdr:spPr>
        <a:xfrm>
          <a:off x="1270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87012</xdr:rowOff>
    </xdr:from>
    <xdr:ext cx="762000" cy="259045"/>
    <xdr:sp macro="" textlink="">
      <xdr:nvSpPr>
        <xdr:cNvPr id="384" name="テキスト ボックス 383"/>
        <xdr:cNvSpPr txBox="1"/>
      </xdr:nvSpPr>
      <xdr:spPr>
        <a:xfrm>
          <a:off x="939800" y="126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47625</xdr:rowOff>
    </xdr:from>
    <xdr:to>
      <xdr:col>24</xdr:col>
      <xdr:colOff>76200</xdr:colOff>
      <xdr:row>75</xdr:row>
      <xdr:rowOff>149225</xdr:rowOff>
    </xdr:to>
    <xdr:sp macro="" textlink="">
      <xdr:nvSpPr>
        <xdr:cNvPr id="390" name="楕円 389"/>
        <xdr:cNvSpPr/>
      </xdr:nvSpPr>
      <xdr:spPr>
        <a:xfrm>
          <a:off x="4775200" y="1290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19702</xdr:rowOff>
    </xdr:from>
    <xdr:ext cx="762000" cy="259045"/>
    <xdr:sp macro="" textlink="">
      <xdr:nvSpPr>
        <xdr:cNvPr id="391" name="公債費該当値テキスト"/>
        <xdr:cNvSpPr txBox="1"/>
      </xdr:nvSpPr>
      <xdr:spPr>
        <a:xfrm>
          <a:off x="4914900" y="12878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74295</xdr:rowOff>
    </xdr:from>
    <xdr:to>
      <xdr:col>20</xdr:col>
      <xdr:colOff>38100</xdr:colOff>
      <xdr:row>76</xdr:row>
      <xdr:rowOff>4445</xdr:rowOff>
    </xdr:to>
    <xdr:sp macro="" textlink="">
      <xdr:nvSpPr>
        <xdr:cNvPr id="392" name="楕円 391"/>
        <xdr:cNvSpPr/>
      </xdr:nvSpPr>
      <xdr:spPr>
        <a:xfrm>
          <a:off x="3937000" y="1293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160672</xdr:rowOff>
    </xdr:from>
    <xdr:ext cx="736600" cy="259045"/>
    <xdr:sp macro="" textlink="">
      <xdr:nvSpPr>
        <xdr:cNvPr id="393" name="テキスト ボックス 392"/>
        <xdr:cNvSpPr txBox="1"/>
      </xdr:nvSpPr>
      <xdr:spPr>
        <a:xfrm>
          <a:off x="3606800" y="13019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97155</xdr:rowOff>
    </xdr:from>
    <xdr:to>
      <xdr:col>15</xdr:col>
      <xdr:colOff>149225</xdr:colOff>
      <xdr:row>76</xdr:row>
      <xdr:rowOff>27305</xdr:rowOff>
    </xdr:to>
    <xdr:sp macro="" textlink="">
      <xdr:nvSpPr>
        <xdr:cNvPr id="394" name="楕円 393"/>
        <xdr:cNvSpPr/>
      </xdr:nvSpPr>
      <xdr:spPr>
        <a:xfrm>
          <a:off x="3048000" y="1295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12082</xdr:rowOff>
    </xdr:from>
    <xdr:ext cx="762000" cy="259045"/>
    <xdr:sp macro="" textlink="">
      <xdr:nvSpPr>
        <xdr:cNvPr id="395" name="テキスト ボックス 394"/>
        <xdr:cNvSpPr txBox="1"/>
      </xdr:nvSpPr>
      <xdr:spPr>
        <a:xfrm>
          <a:off x="2717800" y="13042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106680</xdr:rowOff>
    </xdr:from>
    <xdr:to>
      <xdr:col>11</xdr:col>
      <xdr:colOff>60325</xdr:colOff>
      <xdr:row>76</xdr:row>
      <xdr:rowOff>36830</xdr:rowOff>
    </xdr:to>
    <xdr:sp macro="" textlink="">
      <xdr:nvSpPr>
        <xdr:cNvPr id="396" name="楕円 395"/>
        <xdr:cNvSpPr/>
      </xdr:nvSpPr>
      <xdr:spPr>
        <a:xfrm>
          <a:off x="21590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21607</xdr:rowOff>
    </xdr:from>
    <xdr:ext cx="762000" cy="259045"/>
    <xdr:sp macro="" textlink="">
      <xdr:nvSpPr>
        <xdr:cNvPr id="397" name="テキスト ボックス 396"/>
        <xdr:cNvSpPr txBox="1"/>
      </xdr:nvSpPr>
      <xdr:spPr>
        <a:xfrm>
          <a:off x="1828800" y="1305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140970</xdr:rowOff>
    </xdr:from>
    <xdr:to>
      <xdr:col>6</xdr:col>
      <xdr:colOff>171450</xdr:colOff>
      <xdr:row>76</xdr:row>
      <xdr:rowOff>71120</xdr:rowOff>
    </xdr:to>
    <xdr:sp macro="" textlink="">
      <xdr:nvSpPr>
        <xdr:cNvPr id="398" name="楕円 397"/>
        <xdr:cNvSpPr/>
      </xdr:nvSpPr>
      <xdr:spPr>
        <a:xfrm>
          <a:off x="1270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55897</xdr:rowOff>
    </xdr:from>
    <xdr:ext cx="762000" cy="259045"/>
    <xdr:sp macro="" textlink="">
      <xdr:nvSpPr>
        <xdr:cNvPr id="399" name="テキスト ボックス 398"/>
        <xdr:cNvSpPr txBox="1"/>
      </xdr:nvSpPr>
      <xdr:spPr>
        <a:xfrm>
          <a:off x="939800" y="1308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公債費以外については、前年度より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％増加し、類似団体との差が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％に広がった。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一般財源の減少に加え、一部事務組合負担金や公営企業繰出金など補助費等の高止まりや介護保険事業会計、後期高齢者医療事業特別会計、下水道事業会計など特別会計への繰出金が増加しているためである。今後も適正な管理を維持するよう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81</xdr:row>
      <xdr:rowOff>54611</xdr:rowOff>
    </xdr:to>
    <xdr:cxnSp macro="">
      <xdr:nvCxnSpPr>
        <xdr:cNvPr id="427" name="直線コネクタ 426"/>
        <xdr:cNvCxnSpPr/>
      </xdr:nvCxnSpPr>
      <xdr:spPr>
        <a:xfrm flipV="1">
          <a:off x="16510000" y="127152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66039</xdr:rowOff>
    </xdr:from>
    <xdr:to>
      <xdr:col>82</xdr:col>
      <xdr:colOff>107950</xdr:colOff>
      <xdr:row>78</xdr:row>
      <xdr:rowOff>161289</xdr:rowOff>
    </xdr:to>
    <xdr:cxnSp macro="">
      <xdr:nvCxnSpPr>
        <xdr:cNvPr id="432" name="直線コネクタ 431"/>
        <xdr:cNvCxnSpPr/>
      </xdr:nvCxnSpPr>
      <xdr:spPr>
        <a:xfrm>
          <a:off x="15671800" y="13439139"/>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8907</xdr:rowOff>
    </xdr:from>
    <xdr:ext cx="762000" cy="259045"/>
    <xdr:sp macro="" textlink="">
      <xdr:nvSpPr>
        <xdr:cNvPr id="433" name="公債費以外平均値テキスト"/>
        <xdr:cNvSpPr txBox="1"/>
      </xdr:nvSpPr>
      <xdr:spPr>
        <a:xfrm>
          <a:off x="16598900" y="13210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34" name="フローチャート: 判断 433"/>
        <xdr:cNvSpPr/>
      </xdr:nvSpPr>
      <xdr:spPr>
        <a:xfrm>
          <a:off x="164592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127000</xdr:rowOff>
    </xdr:from>
    <xdr:to>
      <xdr:col>78</xdr:col>
      <xdr:colOff>69850</xdr:colOff>
      <xdr:row>78</xdr:row>
      <xdr:rowOff>66039</xdr:rowOff>
    </xdr:to>
    <xdr:cxnSp macro="">
      <xdr:nvCxnSpPr>
        <xdr:cNvPr id="435" name="直線コネクタ 434"/>
        <xdr:cNvCxnSpPr/>
      </xdr:nvCxnSpPr>
      <xdr:spPr>
        <a:xfrm>
          <a:off x="14782800" y="13328650"/>
          <a:ext cx="8890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125730</xdr:rowOff>
    </xdr:from>
    <xdr:to>
      <xdr:col>78</xdr:col>
      <xdr:colOff>120650</xdr:colOff>
      <xdr:row>78</xdr:row>
      <xdr:rowOff>55880</xdr:rowOff>
    </xdr:to>
    <xdr:sp macro="" textlink="">
      <xdr:nvSpPr>
        <xdr:cNvPr id="436" name="フローチャート: 判断 435"/>
        <xdr:cNvSpPr/>
      </xdr:nvSpPr>
      <xdr:spPr>
        <a:xfrm>
          <a:off x="15621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66057</xdr:rowOff>
    </xdr:from>
    <xdr:ext cx="736600" cy="259045"/>
    <xdr:sp macro="" textlink="">
      <xdr:nvSpPr>
        <xdr:cNvPr id="437" name="テキスト ボックス 436"/>
        <xdr:cNvSpPr txBox="1"/>
      </xdr:nvSpPr>
      <xdr:spPr>
        <a:xfrm>
          <a:off x="15290800" y="1309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12700</xdr:rowOff>
    </xdr:from>
    <xdr:to>
      <xdr:col>73</xdr:col>
      <xdr:colOff>180975</xdr:colOff>
      <xdr:row>77</xdr:row>
      <xdr:rowOff>127000</xdr:rowOff>
    </xdr:to>
    <xdr:cxnSp macro="">
      <xdr:nvCxnSpPr>
        <xdr:cNvPr id="438" name="直線コネクタ 437"/>
        <xdr:cNvCxnSpPr/>
      </xdr:nvCxnSpPr>
      <xdr:spPr>
        <a:xfrm>
          <a:off x="13893800" y="132143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39" name="フローチャート: 判断 438"/>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16527</xdr:rowOff>
    </xdr:from>
    <xdr:ext cx="762000" cy="259045"/>
    <xdr:sp macro="" textlink="">
      <xdr:nvSpPr>
        <xdr:cNvPr id="440" name="テキスト ボックス 439"/>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12700</xdr:rowOff>
    </xdr:from>
    <xdr:to>
      <xdr:col>69</xdr:col>
      <xdr:colOff>92075</xdr:colOff>
      <xdr:row>77</xdr:row>
      <xdr:rowOff>20320</xdr:rowOff>
    </xdr:to>
    <xdr:cxnSp macro="">
      <xdr:nvCxnSpPr>
        <xdr:cNvPr id="441" name="直線コネクタ 440"/>
        <xdr:cNvCxnSpPr/>
      </xdr:nvCxnSpPr>
      <xdr:spPr>
        <a:xfrm flipV="1">
          <a:off x="13004800" y="132143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2" name="フローチャート: 判断 441"/>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43" name="テキスト ボックス 442"/>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34289</xdr:rowOff>
    </xdr:from>
    <xdr:to>
      <xdr:col>65</xdr:col>
      <xdr:colOff>53975</xdr:colOff>
      <xdr:row>77</xdr:row>
      <xdr:rowOff>135889</xdr:rowOff>
    </xdr:to>
    <xdr:sp macro="" textlink="">
      <xdr:nvSpPr>
        <xdr:cNvPr id="444" name="フローチャート: 判断 443"/>
        <xdr:cNvSpPr/>
      </xdr:nvSpPr>
      <xdr:spPr>
        <a:xfrm>
          <a:off x="12954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120666</xdr:rowOff>
    </xdr:from>
    <xdr:ext cx="762000" cy="259045"/>
    <xdr:sp macro="" textlink="">
      <xdr:nvSpPr>
        <xdr:cNvPr id="445" name="テキスト ボックス 444"/>
        <xdr:cNvSpPr txBox="1"/>
      </xdr:nvSpPr>
      <xdr:spPr>
        <a:xfrm>
          <a:off x="12623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110489</xdr:rowOff>
    </xdr:from>
    <xdr:to>
      <xdr:col>82</xdr:col>
      <xdr:colOff>158750</xdr:colOff>
      <xdr:row>79</xdr:row>
      <xdr:rowOff>40639</xdr:rowOff>
    </xdr:to>
    <xdr:sp macro="" textlink="">
      <xdr:nvSpPr>
        <xdr:cNvPr id="451" name="楕円 450"/>
        <xdr:cNvSpPr/>
      </xdr:nvSpPr>
      <xdr:spPr>
        <a:xfrm>
          <a:off x="16459200" y="1348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82566</xdr:rowOff>
    </xdr:from>
    <xdr:ext cx="762000" cy="259045"/>
    <xdr:sp macro="" textlink="">
      <xdr:nvSpPr>
        <xdr:cNvPr id="452" name="公債費以外該当値テキスト"/>
        <xdr:cNvSpPr txBox="1"/>
      </xdr:nvSpPr>
      <xdr:spPr>
        <a:xfrm>
          <a:off x="16598900" y="1345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15239</xdr:rowOff>
    </xdr:from>
    <xdr:to>
      <xdr:col>78</xdr:col>
      <xdr:colOff>120650</xdr:colOff>
      <xdr:row>78</xdr:row>
      <xdr:rowOff>116839</xdr:rowOff>
    </xdr:to>
    <xdr:sp macro="" textlink="">
      <xdr:nvSpPr>
        <xdr:cNvPr id="453" name="楕円 452"/>
        <xdr:cNvSpPr/>
      </xdr:nvSpPr>
      <xdr:spPr>
        <a:xfrm>
          <a:off x="15621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101616</xdr:rowOff>
    </xdr:from>
    <xdr:ext cx="736600" cy="259045"/>
    <xdr:sp macro="" textlink="">
      <xdr:nvSpPr>
        <xdr:cNvPr id="454" name="テキスト ボックス 453"/>
        <xdr:cNvSpPr txBox="1"/>
      </xdr:nvSpPr>
      <xdr:spPr>
        <a:xfrm>
          <a:off x="15290800" y="1347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76200</xdr:rowOff>
    </xdr:from>
    <xdr:to>
      <xdr:col>74</xdr:col>
      <xdr:colOff>31750</xdr:colOff>
      <xdr:row>78</xdr:row>
      <xdr:rowOff>6350</xdr:rowOff>
    </xdr:to>
    <xdr:sp macro="" textlink="">
      <xdr:nvSpPr>
        <xdr:cNvPr id="455" name="楕円 454"/>
        <xdr:cNvSpPr/>
      </xdr:nvSpPr>
      <xdr:spPr>
        <a:xfrm>
          <a:off x="14732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162577</xdr:rowOff>
    </xdr:from>
    <xdr:ext cx="762000" cy="259045"/>
    <xdr:sp macro="" textlink="">
      <xdr:nvSpPr>
        <xdr:cNvPr id="456" name="テキスト ボックス 455"/>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133350</xdr:rowOff>
    </xdr:from>
    <xdr:to>
      <xdr:col>69</xdr:col>
      <xdr:colOff>142875</xdr:colOff>
      <xdr:row>77</xdr:row>
      <xdr:rowOff>63500</xdr:rowOff>
    </xdr:to>
    <xdr:sp macro="" textlink="">
      <xdr:nvSpPr>
        <xdr:cNvPr id="457" name="楕円 456"/>
        <xdr:cNvSpPr/>
      </xdr:nvSpPr>
      <xdr:spPr>
        <a:xfrm>
          <a:off x="13843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73677</xdr:rowOff>
    </xdr:from>
    <xdr:ext cx="762000" cy="259045"/>
    <xdr:sp macro="" textlink="">
      <xdr:nvSpPr>
        <xdr:cNvPr id="458" name="テキスト ボックス 457"/>
        <xdr:cNvSpPr txBox="1"/>
      </xdr:nvSpPr>
      <xdr:spPr>
        <a:xfrm>
          <a:off x="13512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140970</xdr:rowOff>
    </xdr:from>
    <xdr:to>
      <xdr:col>65</xdr:col>
      <xdr:colOff>53975</xdr:colOff>
      <xdr:row>77</xdr:row>
      <xdr:rowOff>71120</xdr:rowOff>
    </xdr:to>
    <xdr:sp macro="" textlink="">
      <xdr:nvSpPr>
        <xdr:cNvPr id="459" name="楕円 458"/>
        <xdr:cNvSpPr/>
      </xdr:nvSpPr>
      <xdr:spPr>
        <a:xfrm>
          <a:off x="12954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81297</xdr:rowOff>
    </xdr:from>
    <xdr:ext cx="762000" cy="259045"/>
    <xdr:sp macro="" textlink="">
      <xdr:nvSpPr>
        <xdr:cNvPr id="460" name="テキスト ボックス 459"/>
        <xdr:cNvSpPr txBox="1"/>
      </xdr:nvSpPr>
      <xdr:spPr>
        <a:xfrm>
          <a:off x="12623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奈良県宇陀市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22695</xdr:rowOff>
    </xdr:from>
    <xdr:to>
      <xdr:col>29</xdr:col>
      <xdr:colOff>127000</xdr:colOff>
      <xdr:row>20</xdr:row>
      <xdr:rowOff>100063</xdr:rowOff>
    </xdr:to>
    <xdr:cxnSp macro="">
      <xdr:nvCxnSpPr>
        <xdr:cNvPr id="45" name="直線コネクタ 44"/>
        <xdr:cNvCxnSpPr/>
      </xdr:nvCxnSpPr>
      <xdr:spPr bwMode="auto">
        <a:xfrm flipV="1">
          <a:off x="5651500" y="2127720"/>
          <a:ext cx="0" cy="14489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72140</xdr:rowOff>
    </xdr:from>
    <xdr:ext cx="762000" cy="259045"/>
    <xdr:sp macro="" textlink="">
      <xdr:nvSpPr>
        <xdr:cNvPr id="46" name="人口1人当たり決算額の推移最小値テキスト130"/>
        <xdr:cNvSpPr txBox="1"/>
      </xdr:nvSpPr>
      <xdr:spPr>
        <a:xfrm>
          <a:off x="5740400" y="354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100063</xdr:rowOff>
    </xdr:from>
    <xdr:to>
      <xdr:col>30</xdr:col>
      <xdr:colOff>25400</xdr:colOff>
      <xdr:row>20</xdr:row>
      <xdr:rowOff>100063</xdr:rowOff>
    </xdr:to>
    <xdr:cxnSp macro="">
      <xdr:nvCxnSpPr>
        <xdr:cNvPr id="47" name="直線コネクタ 46"/>
        <xdr:cNvCxnSpPr/>
      </xdr:nvCxnSpPr>
      <xdr:spPr bwMode="auto">
        <a:xfrm>
          <a:off x="5562600" y="3576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109072</xdr:rowOff>
    </xdr:from>
    <xdr:ext cx="762000" cy="259045"/>
    <xdr:sp macro="" textlink="">
      <xdr:nvSpPr>
        <xdr:cNvPr id="48" name="人口1人当たり決算額の推移最大値テキスト130"/>
        <xdr:cNvSpPr txBox="1"/>
      </xdr:nvSpPr>
      <xdr:spPr>
        <a:xfrm>
          <a:off x="5740400" y="187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22695</xdr:rowOff>
    </xdr:from>
    <xdr:to>
      <xdr:col>30</xdr:col>
      <xdr:colOff>25400</xdr:colOff>
      <xdr:row>12</xdr:row>
      <xdr:rowOff>22695</xdr:rowOff>
    </xdr:to>
    <xdr:cxnSp macro="">
      <xdr:nvCxnSpPr>
        <xdr:cNvPr id="49" name="直線コネクタ 48"/>
        <xdr:cNvCxnSpPr/>
      </xdr:nvCxnSpPr>
      <xdr:spPr bwMode="auto">
        <a:xfrm>
          <a:off x="5562600" y="21277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56655</xdr:rowOff>
    </xdr:from>
    <xdr:to>
      <xdr:col>29</xdr:col>
      <xdr:colOff>127000</xdr:colOff>
      <xdr:row>14</xdr:row>
      <xdr:rowOff>120028</xdr:rowOff>
    </xdr:to>
    <xdr:cxnSp macro="">
      <xdr:nvCxnSpPr>
        <xdr:cNvPr id="50" name="直線コネクタ 49"/>
        <xdr:cNvCxnSpPr/>
      </xdr:nvCxnSpPr>
      <xdr:spPr bwMode="auto">
        <a:xfrm flipV="1">
          <a:off x="5003800" y="2504580"/>
          <a:ext cx="647700" cy="633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105884</xdr:rowOff>
    </xdr:from>
    <xdr:ext cx="762000" cy="259045"/>
    <xdr:sp macro="" textlink="">
      <xdr:nvSpPr>
        <xdr:cNvPr id="51" name="人口1人当たり決算額の推移平均値テキスト130"/>
        <xdr:cNvSpPr txBox="1"/>
      </xdr:nvSpPr>
      <xdr:spPr>
        <a:xfrm>
          <a:off x="5740400" y="2896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133807</xdr:rowOff>
    </xdr:from>
    <xdr:to>
      <xdr:col>29</xdr:col>
      <xdr:colOff>177800</xdr:colOff>
      <xdr:row>17</xdr:row>
      <xdr:rowOff>63957</xdr:rowOff>
    </xdr:to>
    <xdr:sp macro="" textlink="">
      <xdr:nvSpPr>
        <xdr:cNvPr id="52" name="フローチャート: 判断 51"/>
        <xdr:cNvSpPr/>
      </xdr:nvSpPr>
      <xdr:spPr bwMode="auto">
        <a:xfrm>
          <a:off x="56007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119532</xdr:rowOff>
    </xdr:from>
    <xdr:to>
      <xdr:col>26</xdr:col>
      <xdr:colOff>50800</xdr:colOff>
      <xdr:row>14</xdr:row>
      <xdr:rowOff>120028</xdr:rowOff>
    </xdr:to>
    <xdr:cxnSp macro="">
      <xdr:nvCxnSpPr>
        <xdr:cNvPr id="53" name="直線コネクタ 52"/>
        <xdr:cNvCxnSpPr/>
      </xdr:nvCxnSpPr>
      <xdr:spPr bwMode="auto">
        <a:xfrm>
          <a:off x="4305300" y="2567457"/>
          <a:ext cx="698500" cy="4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147879</xdr:rowOff>
    </xdr:from>
    <xdr:to>
      <xdr:col>26</xdr:col>
      <xdr:colOff>101600</xdr:colOff>
      <xdr:row>17</xdr:row>
      <xdr:rowOff>78029</xdr:rowOff>
    </xdr:to>
    <xdr:sp macro="" textlink="">
      <xdr:nvSpPr>
        <xdr:cNvPr id="54" name="フローチャート: 判断 53"/>
        <xdr:cNvSpPr/>
      </xdr:nvSpPr>
      <xdr:spPr bwMode="auto">
        <a:xfrm>
          <a:off x="49530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62806</xdr:rowOff>
    </xdr:from>
    <xdr:ext cx="736600" cy="259045"/>
    <xdr:sp macro="" textlink="">
      <xdr:nvSpPr>
        <xdr:cNvPr id="55" name="テキスト ボックス 54"/>
        <xdr:cNvSpPr txBox="1"/>
      </xdr:nvSpPr>
      <xdr:spPr>
        <a:xfrm>
          <a:off x="4622800" y="3025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98641</xdr:rowOff>
    </xdr:from>
    <xdr:to>
      <xdr:col>22</xdr:col>
      <xdr:colOff>114300</xdr:colOff>
      <xdr:row>14</xdr:row>
      <xdr:rowOff>119532</xdr:rowOff>
    </xdr:to>
    <xdr:cxnSp macro="">
      <xdr:nvCxnSpPr>
        <xdr:cNvPr id="56" name="直線コネクタ 55"/>
        <xdr:cNvCxnSpPr/>
      </xdr:nvCxnSpPr>
      <xdr:spPr bwMode="auto">
        <a:xfrm>
          <a:off x="3606800" y="2546566"/>
          <a:ext cx="698500" cy="208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2540</xdr:rowOff>
    </xdr:from>
    <xdr:to>
      <xdr:col>22</xdr:col>
      <xdr:colOff>165100</xdr:colOff>
      <xdr:row>17</xdr:row>
      <xdr:rowOff>104140</xdr:rowOff>
    </xdr:to>
    <xdr:sp macro="" textlink="">
      <xdr:nvSpPr>
        <xdr:cNvPr id="57" name="フローチャート: 判断 56"/>
        <xdr:cNvSpPr/>
      </xdr:nvSpPr>
      <xdr:spPr bwMode="auto">
        <a:xfrm>
          <a:off x="42545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88917</xdr:rowOff>
    </xdr:from>
    <xdr:ext cx="762000" cy="259045"/>
    <xdr:sp macro="" textlink="">
      <xdr:nvSpPr>
        <xdr:cNvPr id="58" name="テキスト ボックス 57"/>
        <xdr:cNvSpPr txBox="1"/>
      </xdr:nvSpPr>
      <xdr:spPr>
        <a:xfrm>
          <a:off x="3924300" y="30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98641</xdr:rowOff>
    </xdr:from>
    <xdr:to>
      <xdr:col>18</xdr:col>
      <xdr:colOff>177800</xdr:colOff>
      <xdr:row>14</xdr:row>
      <xdr:rowOff>111912</xdr:rowOff>
    </xdr:to>
    <xdr:cxnSp macro="">
      <xdr:nvCxnSpPr>
        <xdr:cNvPr id="59" name="直線コネクタ 58"/>
        <xdr:cNvCxnSpPr/>
      </xdr:nvCxnSpPr>
      <xdr:spPr bwMode="auto">
        <a:xfrm flipV="1">
          <a:off x="2908300" y="2546566"/>
          <a:ext cx="698500" cy="132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11011</xdr:rowOff>
    </xdr:from>
    <xdr:to>
      <xdr:col>19</xdr:col>
      <xdr:colOff>38100</xdr:colOff>
      <xdr:row>17</xdr:row>
      <xdr:rowOff>112611</xdr:rowOff>
    </xdr:to>
    <xdr:sp macro="" textlink="">
      <xdr:nvSpPr>
        <xdr:cNvPr id="60" name="フローチャート: 判断 59"/>
        <xdr:cNvSpPr/>
      </xdr:nvSpPr>
      <xdr:spPr bwMode="auto">
        <a:xfrm>
          <a:off x="3556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97388</xdr:rowOff>
    </xdr:from>
    <xdr:ext cx="762000" cy="259045"/>
    <xdr:sp macro="" textlink="">
      <xdr:nvSpPr>
        <xdr:cNvPr id="61" name="テキスト ボックス 60"/>
        <xdr:cNvSpPr txBox="1"/>
      </xdr:nvSpPr>
      <xdr:spPr>
        <a:xfrm>
          <a:off x="32258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60287</xdr:rowOff>
    </xdr:from>
    <xdr:to>
      <xdr:col>15</xdr:col>
      <xdr:colOff>101600</xdr:colOff>
      <xdr:row>17</xdr:row>
      <xdr:rowOff>161887</xdr:rowOff>
    </xdr:to>
    <xdr:sp macro="" textlink="">
      <xdr:nvSpPr>
        <xdr:cNvPr id="62" name="フローチャート: 判断 61"/>
        <xdr:cNvSpPr/>
      </xdr:nvSpPr>
      <xdr:spPr bwMode="auto">
        <a:xfrm>
          <a:off x="2857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146664</xdr:rowOff>
    </xdr:from>
    <xdr:ext cx="762000" cy="259045"/>
    <xdr:sp macro="" textlink="">
      <xdr:nvSpPr>
        <xdr:cNvPr id="63" name="テキスト ボックス 62"/>
        <xdr:cNvSpPr txBox="1"/>
      </xdr:nvSpPr>
      <xdr:spPr>
        <a:xfrm>
          <a:off x="25273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5855</xdr:rowOff>
    </xdr:from>
    <xdr:to>
      <xdr:col>29</xdr:col>
      <xdr:colOff>177800</xdr:colOff>
      <xdr:row>14</xdr:row>
      <xdr:rowOff>107455</xdr:rowOff>
    </xdr:to>
    <xdr:sp macro="" textlink="">
      <xdr:nvSpPr>
        <xdr:cNvPr id="69" name="楕円 68"/>
        <xdr:cNvSpPr/>
      </xdr:nvSpPr>
      <xdr:spPr bwMode="auto">
        <a:xfrm>
          <a:off x="5600700" y="2453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22382</xdr:rowOff>
    </xdr:from>
    <xdr:ext cx="762000" cy="259045"/>
    <xdr:sp macro="" textlink="">
      <xdr:nvSpPr>
        <xdr:cNvPr id="70" name="人口1人当たり決算額の推移該当値テキスト130"/>
        <xdr:cNvSpPr txBox="1"/>
      </xdr:nvSpPr>
      <xdr:spPr>
        <a:xfrm>
          <a:off x="5740400" y="2298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69228</xdr:rowOff>
    </xdr:from>
    <xdr:to>
      <xdr:col>26</xdr:col>
      <xdr:colOff>101600</xdr:colOff>
      <xdr:row>14</xdr:row>
      <xdr:rowOff>170828</xdr:rowOff>
    </xdr:to>
    <xdr:sp macro="" textlink="">
      <xdr:nvSpPr>
        <xdr:cNvPr id="71" name="楕円 70"/>
        <xdr:cNvSpPr/>
      </xdr:nvSpPr>
      <xdr:spPr bwMode="auto">
        <a:xfrm>
          <a:off x="4953000" y="25171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9555</xdr:rowOff>
    </xdr:from>
    <xdr:ext cx="736600" cy="259045"/>
    <xdr:sp macro="" textlink="">
      <xdr:nvSpPr>
        <xdr:cNvPr id="72" name="テキスト ボックス 71"/>
        <xdr:cNvSpPr txBox="1"/>
      </xdr:nvSpPr>
      <xdr:spPr>
        <a:xfrm>
          <a:off x="4622800" y="2286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68732</xdr:rowOff>
    </xdr:from>
    <xdr:to>
      <xdr:col>22</xdr:col>
      <xdr:colOff>165100</xdr:colOff>
      <xdr:row>14</xdr:row>
      <xdr:rowOff>170332</xdr:rowOff>
    </xdr:to>
    <xdr:sp macro="" textlink="">
      <xdr:nvSpPr>
        <xdr:cNvPr id="73" name="楕円 72"/>
        <xdr:cNvSpPr/>
      </xdr:nvSpPr>
      <xdr:spPr bwMode="auto">
        <a:xfrm>
          <a:off x="4254500" y="2516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9059</xdr:rowOff>
    </xdr:from>
    <xdr:ext cx="762000" cy="259045"/>
    <xdr:sp macro="" textlink="">
      <xdr:nvSpPr>
        <xdr:cNvPr id="74" name="テキスト ボックス 73"/>
        <xdr:cNvSpPr txBox="1"/>
      </xdr:nvSpPr>
      <xdr:spPr>
        <a:xfrm>
          <a:off x="3924300" y="228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47841</xdr:rowOff>
    </xdr:from>
    <xdr:to>
      <xdr:col>19</xdr:col>
      <xdr:colOff>38100</xdr:colOff>
      <xdr:row>14</xdr:row>
      <xdr:rowOff>149441</xdr:rowOff>
    </xdr:to>
    <xdr:sp macro="" textlink="">
      <xdr:nvSpPr>
        <xdr:cNvPr id="75" name="楕円 74"/>
        <xdr:cNvSpPr/>
      </xdr:nvSpPr>
      <xdr:spPr bwMode="auto">
        <a:xfrm>
          <a:off x="3556000" y="24957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159618</xdr:rowOff>
    </xdr:from>
    <xdr:ext cx="762000" cy="259045"/>
    <xdr:sp macro="" textlink="">
      <xdr:nvSpPr>
        <xdr:cNvPr id="76" name="テキスト ボックス 75"/>
        <xdr:cNvSpPr txBox="1"/>
      </xdr:nvSpPr>
      <xdr:spPr>
        <a:xfrm>
          <a:off x="3225800" y="2264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61112</xdr:rowOff>
    </xdr:from>
    <xdr:to>
      <xdr:col>15</xdr:col>
      <xdr:colOff>101600</xdr:colOff>
      <xdr:row>14</xdr:row>
      <xdr:rowOff>162712</xdr:rowOff>
    </xdr:to>
    <xdr:sp macro="" textlink="">
      <xdr:nvSpPr>
        <xdr:cNvPr id="77" name="楕円 76"/>
        <xdr:cNvSpPr/>
      </xdr:nvSpPr>
      <xdr:spPr bwMode="auto">
        <a:xfrm>
          <a:off x="2857500" y="25090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1439</xdr:rowOff>
    </xdr:from>
    <xdr:ext cx="762000" cy="259045"/>
    <xdr:sp macro="" textlink="">
      <xdr:nvSpPr>
        <xdr:cNvPr id="78" name="テキスト ボックス 77"/>
        <xdr:cNvSpPr txBox="1"/>
      </xdr:nvSpPr>
      <xdr:spPr>
        <a:xfrm>
          <a:off x="2527300" y="227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6730</xdr:rowOff>
    </xdr:from>
    <xdr:to>
      <xdr:col>29</xdr:col>
      <xdr:colOff>127000</xdr:colOff>
      <xdr:row>38</xdr:row>
      <xdr:rowOff>114050</xdr:rowOff>
    </xdr:to>
    <xdr:cxnSp macro="">
      <xdr:nvCxnSpPr>
        <xdr:cNvPr id="107" name="直線コネクタ 106"/>
        <xdr:cNvCxnSpPr/>
      </xdr:nvCxnSpPr>
      <xdr:spPr bwMode="auto">
        <a:xfrm flipV="1">
          <a:off x="5651500" y="6274180"/>
          <a:ext cx="0" cy="13074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86127</xdr:rowOff>
    </xdr:from>
    <xdr:ext cx="762000" cy="259045"/>
    <xdr:sp macro="" textlink="">
      <xdr:nvSpPr>
        <xdr:cNvPr id="108" name="人口1人当たり決算額の推移最小値テキスト445"/>
        <xdr:cNvSpPr txBox="1"/>
      </xdr:nvSpPr>
      <xdr:spPr>
        <a:xfrm>
          <a:off x="5740400" y="75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114050</xdr:rowOff>
    </xdr:from>
    <xdr:to>
      <xdr:col>30</xdr:col>
      <xdr:colOff>25400</xdr:colOff>
      <xdr:row>38</xdr:row>
      <xdr:rowOff>114050</xdr:rowOff>
    </xdr:to>
    <xdr:cxnSp macro="">
      <xdr:nvCxnSpPr>
        <xdr:cNvPr id="109" name="直線コネクタ 108"/>
        <xdr:cNvCxnSpPr/>
      </xdr:nvCxnSpPr>
      <xdr:spPr bwMode="auto">
        <a:xfrm>
          <a:off x="5562600" y="758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93107</xdr:rowOff>
    </xdr:from>
    <xdr:ext cx="762000" cy="259045"/>
    <xdr:sp macro="" textlink="">
      <xdr:nvSpPr>
        <xdr:cNvPr id="110" name="人口1人当たり決算額の推移最大値テキスト445"/>
        <xdr:cNvSpPr txBox="1"/>
      </xdr:nvSpPr>
      <xdr:spPr>
        <a:xfrm>
          <a:off x="5740400" y="60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6730</xdr:rowOff>
    </xdr:from>
    <xdr:to>
      <xdr:col>30</xdr:col>
      <xdr:colOff>25400</xdr:colOff>
      <xdr:row>34</xdr:row>
      <xdr:rowOff>6730</xdr:rowOff>
    </xdr:to>
    <xdr:cxnSp macro="">
      <xdr:nvCxnSpPr>
        <xdr:cNvPr id="111" name="直線コネクタ 110"/>
        <xdr:cNvCxnSpPr/>
      </xdr:nvCxnSpPr>
      <xdr:spPr bwMode="auto">
        <a:xfrm>
          <a:off x="5562600" y="6274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275007</xdr:rowOff>
    </xdr:from>
    <xdr:to>
      <xdr:col>29</xdr:col>
      <xdr:colOff>127000</xdr:colOff>
      <xdr:row>37</xdr:row>
      <xdr:rowOff>280760</xdr:rowOff>
    </xdr:to>
    <xdr:cxnSp macro="">
      <xdr:nvCxnSpPr>
        <xdr:cNvPr id="112" name="直線コネクタ 111"/>
        <xdr:cNvCxnSpPr/>
      </xdr:nvCxnSpPr>
      <xdr:spPr bwMode="auto">
        <a:xfrm>
          <a:off x="5003800" y="7399707"/>
          <a:ext cx="647700" cy="57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265538</xdr:rowOff>
    </xdr:from>
    <xdr:ext cx="762000" cy="259045"/>
    <xdr:sp macro="" textlink="">
      <xdr:nvSpPr>
        <xdr:cNvPr id="113" name="人口1人当たり決算額の推移平均値テキスト445"/>
        <xdr:cNvSpPr txBox="1"/>
      </xdr:nvSpPr>
      <xdr:spPr>
        <a:xfrm>
          <a:off x="5740400" y="73902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282851</xdr:rowOff>
    </xdr:from>
    <xdr:to>
      <xdr:col>29</xdr:col>
      <xdr:colOff>177800</xdr:colOff>
      <xdr:row>38</xdr:row>
      <xdr:rowOff>41551</xdr:rowOff>
    </xdr:to>
    <xdr:sp macro="" textlink="">
      <xdr:nvSpPr>
        <xdr:cNvPr id="114" name="フローチャート: 判断 113"/>
        <xdr:cNvSpPr/>
      </xdr:nvSpPr>
      <xdr:spPr bwMode="auto">
        <a:xfrm>
          <a:off x="56007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263871</xdr:rowOff>
    </xdr:from>
    <xdr:to>
      <xdr:col>26</xdr:col>
      <xdr:colOff>50800</xdr:colOff>
      <xdr:row>37</xdr:row>
      <xdr:rowOff>275007</xdr:rowOff>
    </xdr:to>
    <xdr:cxnSp macro="">
      <xdr:nvCxnSpPr>
        <xdr:cNvPr id="115" name="直線コネクタ 114"/>
        <xdr:cNvCxnSpPr/>
      </xdr:nvCxnSpPr>
      <xdr:spPr bwMode="auto">
        <a:xfrm>
          <a:off x="4305300" y="7388571"/>
          <a:ext cx="698500" cy="11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279151</xdr:rowOff>
    </xdr:from>
    <xdr:to>
      <xdr:col>26</xdr:col>
      <xdr:colOff>101600</xdr:colOff>
      <xdr:row>38</xdr:row>
      <xdr:rowOff>37851</xdr:rowOff>
    </xdr:to>
    <xdr:sp macro="" textlink="">
      <xdr:nvSpPr>
        <xdr:cNvPr id="116" name="フローチャート: 判断 115"/>
        <xdr:cNvSpPr/>
      </xdr:nvSpPr>
      <xdr:spPr bwMode="auto">
        <a:xfrm>
          <a:off x="4953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22628</xdr:rowOff>
    </xdr:from>
    <xdr:ext cx="736600" cy="259045"/>
    <xdr:sp macro="" textlink="">
      <xdr:nvSpPr>
        <xdr:cNvPr id="117" name="テキスト ボックス 116"/>
        <xdr:cNvSpPr txBox="1"/>
      </xdr:nvSpPr>
      <xdr:spPr>
        <a:xfrm>
          <a:off x="4622800" y="7490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259676</xdr:rowOff>
    </xdr:from>
    <xdr:to>
      <xdr:col>22</xdr:col>
      <xdr:colOff>114300</xdr:colOff>
      <xdr:row>37</xdr:row>
      <xdr:rowOff>263871</xdr:rowOff>
    </xdr:to>
    <xdr:cxnSp macro="">
      <xdr:nvCxnSpPr>
        <xdr:cNvPr id="118" name="直線コネクタ 117"/>
        <xdr:cNvCxnSpPr/>
      </xdr:nvCxnSpPr>
      <xdr:spPr bwMode="auto">
        <a:xfrm>
          <a:off x="3606800" y="7384376"/>
          <a:ext cx="698500" cy="41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278942</xdr:rowOff>
    </xdr:from>
    <xdr:to>
      <xdr:col>22</xdr:col>
      <xdr:colOff>165100</xdr:colOff>
      <xdr:row>38</xdr:row>
      <xdr:rowOff>37642</xdr:rowOff>
    </xdr:to>
    <xdr:sp macro="" textlink="">
      <xdr:nvSpPr>
        <xdr:cNvPr id="119" name="フローチャート: 判断 118"/>
        <xdr:cNvSpPr/>
      </xdr:nvSpPr>
      <xdr:spPr bwMode="auto">
        <a:xfrm>
          <a:off x="4254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22419</xdr:rowOff>
    </xdr:from>
    <xdr:ext cx="762000" cy="259045"/>
    <xdr:sp macro="" textlink="">
      <xdr:nvSpPr>
        <xdr:cNvPr id="120" name="テキスト ボックス 119"/>
        <xdr:cNvSpPr txBox="1"/>
      </xdr:nvSpPr>
      <xdr:spPr>
        <a:xfrm>
          <a:off x="3924300" y="74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249583</xdr:rowOff>
    </xdr:from>
    <xdr:to>
      <xdr:col>18</xdr:col>
      <xdr:colOff>177800</xdr:colOff>
      <xdr:row>37</xdr:row>
      <xdr:rowOff>259676</xdr:rowOff>
    </xdr:to>
    <xdr:cxnSp macro="">
      <xdr:nvCxnSpPr>
        <xdr:cNvPr id="121" name="直線コネクタ 120"/>
        <xdr:cNvCxnSpPr/>
      </xdr:nvCxnSpPr>
      <xdr:spPr bwMode="auto">
        <a:xfrm>
          <a:off x="2908300" y="7374283"/>
          <a:ext cx="698500" cy="100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277547</xdr:rowOff>
    </xdr:from>
    <xdr:to>
      <xdr:col>19</xdr:col>
      <xdr:colOff>38100</xdr:colOff>
      <xdr:row>38</xdr:row>
      <xdr:rowOff>36247</xdr:rowOff>
    </xdr:to>
    <xdr:sp macro="" textlink="">
      <xdr:nvSpPr>
        <xdr:cNvPr id="122" name="フローチャート: 判断 121"/>
        <xdr:cNvSpPr/>
      </xdr:nvSpPr>
      <xdr:spPr bwMode="auto">
        <a:xfrm>
          <a:off x="3556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21024</xdr:rowOff>
    </xdr:from>
    <xdr:ext cx="762000" cy="259045"/>
    <xdr:sp macro="" textlink="">
      <xdr:nvSpPr>
        <xdr:cNvPr id="123" name="テキスト ボックス 122"/>
        <xdr:cNvSpPr txBox="1"/>
      </xdr:nvSpPr>
      <xdr:spPr>
        <a:xfrm>
          <a:off x="3225800" y="7488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280466</xdr:rowOff>
    </xdr:from>
    <xdr:to>
      <xdr:col>15</xdr:col>
      <xdr:colOff>101600</xdr:colOff>
      <xdr:row>38</xdr:row>
      <xdr:rowOff>39166</xdr:rowOff>
    </xdr:to>
    <xdr:sp macro="" textlink="">
      <xdr:nvSpPr>
        <xdr:cNvPr id="124" name="フローチャート: 判断 123"/>
        <xdr:cNvSpPr/>
      </xdr:nvSpPr>
      <xdr:spPr bwMode="auto">
        <a:xfrm>
          <a:off x="2857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23943</xdr:rowOff>
    </xdr:from>
    <xdr:ext cx="762000" cy="259045"/>
    <xdr:sp macro="" textlink="">
      <xdr:nvSpPr>
        <xdr:cNvPr id="125" name="テキスト ボックス 124"/>
        <xdr:cNvSpPr txBox="1"/>
      </xdr:nvSpPr>
      <xdr:spPr>
        <a:xfrm>
          <a:off x="2527300" y="749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229960</xdr:rowOff>
    </xdr:from>
    <xdr:to>
      <xdr:col>29</xdr:col>
      <xdr:colOff>177800</xdr:colOff>
      <xdr:row>37</xdr:row>
      <xdr:rowOff>331560</xdr:rowOff>
    </xdr:to>
    <xdr:sp macro="" textlink="">
      <xdr:nvSpPr>
        <xdr:cNvPr id="131" name="楕円 130"/>
        <xdr:cNvSpPr/>
      </xdr:nvSpPr>
      <xdr:spPr bwMode="auto">
        <a:xfrm>
          <a:off x="5600700" y="7354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75037</xdr:rowOff>
    </xdr:from>
    <xdr:ext cx="762000" cy="259045"/>
    <xdr:sp macro="" textlink="">
      <xdr:nvSpPr>
        <xdr:cNvPr id="132" name="人口1人当たり決算額の推移該当値テキスト445"/>
        <xdr:cNvSpPr txBox="1"/>
      </xdr:nvSpPr>
      <xdr:spPr>
        <a:xfrm>
          <a:off x="5740400" y="719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224207</xdr:rowOff>
    </xdr:from>
    <xdr:to>
      <xdr:col>26</xdr:col>
      <xdr:colOff>101600</xdr:colOff>
      <xdr:row>37</xdr:row>
      <xdr:rowOff>325807</xdr:rowOff>
    </xdr:to>
    <xdr:sp macro="" textlink="">
      <xdr:nvSpPr>
        <xdr:cNvPr id="133" name="楕円 132"/>
        <xdr:cNvSpPr/>
      </xdr:nvSpPr>
      <xdr:spPr bwMode="auto">
        <a:xfrm>
          <a:off x="4953000" y="7348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164534</xdr:rowOff>
    </xdr:from>
    <xdr:ext cx="736600" cy="259045"/>
    <xdr:sp macro="" textlink="">
      <xdr:nvSpPr>
        <xdr:cNvPr id="134" name="テキスト ボックス 133"/>
        <xdr:cNvSpPr txBox="1"/>
      </xdr:nvSpPr>
      <xdr:spPr>
        <a:xfrm>
          <a:off x="4622800" y="7117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213071</xdr:rowOff>
    </xdr:from>
    <xdr:to>
      <xdr:col>22</xdr:col>
      <xdr:colOff>165100</xdr:colOff>
      <xdr:row>37</xdr:row>
      <xdr:rowOff>314671</xdr:rowOff>
    </xdr:to>
    <xdr:sp macro="" textlink="">
      <xdr:nvSpPr>
        <xdr:cNvPr id="135" name="楕円 134"/>
        <xdr:cNvSpPr/>
      </xdr:nvSpPr>
      <xdr:spPr bwMode="auto">
        <a:xfrm>
          <a:off x="4254500" y="7337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153398</xdr:rowOff>
    </xdr:from>
    <xdr:ext cx="762000" cy="259045"/>
    <xdr:sp macro="" textlink="">
      <xdr:nvSpPr>
        <xdr:cNvPr id="136" name="テキスト ボックス 135"/>
        <xdr:cNvSpPr txBox="1"/>
      </xdr:nvSpPr>
      <xdr:spPr>
        <a:xfrm>
          <a:off x="3924300" y="7106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208876</xdr:rowOff>
    </xdr:from>
    <xdr:to>
      <xdr:col>19</xdr:col>
      <xdr:colOff>38100</xdr:colOff>
      <xdr:row>37</xdr:row>
      <xdr:rowOff>310476</xdr:rowOff>
    </xdr:to>
    <xdr:sp macro="" textlink="">
      <xdr:nvSpPr>
        <xdr:cNvPr id="137" name="楕円 136"/>
        <xdr:cNvSpPr/>
      </xdr:nvSpPr>
      <xdr:spPr bwMode="auto">
        <a:xfrm>
          <a:off x="3556000" y="73335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149203</xdr:rowOff>
    </xdr:from>
    <xdr:ext cx="762000" cy="259045"/>
    <xdr:sp macro="" textlink="">
      <xdr:nvSpPr>
        <xdr:cNvPr id="138" name="テキスト ボックス 137"/>
        <xdr:cNvSpPr txBox="1"/>
      </xdr:nvSpPr>
      <xdr:spPr>
        <a:xfrm>
          <a:off x="3225800" y="7102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198783</xdr:rowOff>
    </xdr:from>
    <xdr:to>
      <xdr:col>15</xdr:col>
      <xdr:colOff>101600</xdr:colOff>
      <xdr:row>37</xdr:row>
      <xdr:rowOff>300383</xdr:rowOff>
    </xdr:to>
    <xdr:sp macro="" textlink="">
      <xdr:nvSpPr>
        <xdr:cNvPr id="139" name="楕円 138"/>
        <xdr:cNvSpPr/>
      </xdr:nvSpPr>
      <xdr:spPr bwMode="auto">
        <a:xfrm>
          <a:off x="2857500" y="7323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139110</xdr:rowOff>
    </xdr:from>
    <xdr:ext cx="762000" cy="259045"/>
    <xdr:sp macro="" textlink="">
      <xdr:nvSpPr>
        <xdr:cNvPr id="140" name="テキスト ボックス 139"/>
        <xdr:cNvSpPr txBox="1"/>
      </xdr:nvSpPr>
      <xdr:spPr>
        <a:xfrm>
          <a:off x="2527300" y="7092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奈良県宇陀市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30,439
30,258
247.50
18,561,210
18,248,909
235,377
11,016,275
25,205,689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14.1
123.1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143777</xdr:rowOff>
    </xdr:from>
    <xdr:to>
      <xdr:col>24</xdr:col>
      <xdr:colOff>62865</xdr:colOff>
      <xdr:row>38</xdr:row>
      <xdr:rowOff>65151</xdr:rowOff>
    </xdr:to>
    <xdr:cxnSp macro="">
      <xdr:nvCxnSpPr>
        <xdr:cNvPr id="56" name="直線コネクタ 55"/>
        <xdr:cNvCxnSpPr/>
      </xdr:nvCxnSpPr>
      <xdr:spPr>
        <a:xfrm flipV="1">
          <a:off x="4633595" y="5115827"/>
          <a:ext cx="1270" cy="1464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68978</xdr:rowOff>
    </xdr:from>
    <xdr:ext cx="534377" cy="259045"/>
    <xdr:sp macro="" textlink="">
      <xdr:nvSpPr>
        <xdr:cNvPr id="57" name="人件費最小値テキスト"/>
        <xdr:cNvSpPr txBox="1"/>
      </xdr:nvSpPr>
      <xdr:spPr>
        <a:xfrm>
          <a:off x="4686300" y="65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65151</xdr:rowOff>
    </xdr:from>
    <xdr:to>
      <xdr:col>24</xdr:col>
      <xdr:colOff>152400</xdr:colOff>
      <xdr:row>38</xdr:row>
      <xdr:rowOff>65151</xdr:rowOff>
    </xdr:to>
    <xdr:cxnSp macro="">
      <xdr:nvCxnSpPr>
        <xdr:cNvPr id="58" name="直線コネクタ 57"/>
        <xdr:cNvCxnSpPr/>
      </xdr:nvCxnSpPr>
      <xdr:spPr>
        <a:xfrm>
          <a:off x="4546600" y="6580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90454</xdr:rowOff>
    </xdr:from>
    <xdr:ext cx="599010" cy="259045"/>
    <xdr:sp macro="" textlink="">
      <xdr:nvSpPr>
        <xdr:cNvPr id="59" name="人件費最大値テキスト"/>
        <xdr:cNvSpPr txBox="1"/>
      </xdr:nvSpPr>
      <xdr:spPr>
        <a:xfrm>
          <a:off x="4686300" y="489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143777</xdr:rowOff>
    </xdr:from>
    <xdr:to>
      <xdr:col>24</xdr:col>
      <xdr:colOff>152400</xdr:colOff>
      <xdr:row>29</xdr:row>
      <xdr:rowOff>143777</xdr:rowOff>
    </xdr:to>
    <xdr:cxnSp macro="">
      <xdr:nvCxnSpPr>
        <xdr:cNvPr id="60" name="直線コネクタ 59"/>
        <xdr:cNvCxnSpPr/>
      </xdr:nvCxnSpPr>
      <xdr:spPr>
        <a:xfrm>
          <a:off x="4546600" y="511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64884</xdr:rowOff>
    </xdr:from>
    <xdr:to>
      <xdr:col>24</xdr:col>
      <xdr:colOff>63500</xdr:colOff>
      <xdr:row>33</xdr:row>
      <xdr:rowOff>102464</xdr:rowOff>
    </xdr:to>
    <xdr:cxnSp macro="">
      <xdr:nvCxnSpPr>
        <xdr:cNvPr id="61" name="直線コネクタ 60"/>
        <xdr:cNvCxnSpPr/>
      </xdr:nvCxnSpPr>
      <xdr:spPr>
        <a:xfrm flipV="1">
          <a:off x="3797300" y="5722734"/>
          <a:ext cx="838200" cy="37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62069</xdr:rowOff>
    </xdr:from>
    <xdr:ext cx="534377" cy="259045"/>
    <xdr:sp macro="" textlink="">
      <xdr:nvSpPr>
        <xdr:cNvPr id="62" name="人件費平均値テキスト"/>
        <xdr:cNvSpPr txBox="1"/>
      </xdr:nvSpPr>
      <xdr:spPr>
        <a:xfrm>
          <a:off x="4686300" y="5891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83642</xdr:rowOff>
    </xdr:from>
    <xdr:to>
      <xdr:col>24</xdr:col>
      <xdr:colOff>114300</xdr:colOff>
      <xdr:row>35</xdr:row>
      <xdr:rowOff>13792</xdr:rowOff>
    </xdr:to>
    <xdr:sp macro="" textlink="">
      <xdr:nvSpPr>
        <xdr:cNvPr id="63" name="フローチャート: 判断 62"/>
        <xdr:cNvSpPr/>
      </xdr:nvSpPr>
      <xdr:spPr>
        <a:xfrm>
          <a:off x="4584700" y="591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59677</xdr:rowOff>
    </xdr:from>
    <xdr:to>
      <xdr:col>19</xdr:col>
      <xdr:colOff>177800</xdr:colOff>
      <xdr:row>33</xdr:row>
      <xdr:rowOff>102464</xdr:rowOff>
    </xdr:to>
    <xdr:cxnSp macro="">
      <xdr:nvCxnSpPr>
        <xdr:cNvPr id="64" name="直線コネクタ 63"/>
        <xdr:cNvCxnSpPr/>
      </xdr:nvCxnSpPr>
      <xdr:spPr>
        <a:xfrm>
          <a:off x="2908300" y="5717527"/>
          <a:ext cx="889000" cy="4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94666</xdr:rowOff>
    </xdr:from>
    <xdr:to>
      <xdr:col>20</xdr:col>
      <xdr:colOff>38100</xdr:colOff>
      <xdr:row>35</xdr:row>
      <xdr:rowOff>24816</xdr:rowOff>
    </xdr:to>
    <xdr:sp macro="" textlink="">
      <xdr:nvSpPr>
        <xdr:cNvPr id="65" name="フローチャート: 判断 64"/>
        <xdr:cNvSpPr/>
      </xdr:nvSpPr>
      <xdr:spPr>
        <a:xfrm>
          <a:off x="37465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15943</xdr:rowOff>
    </xdr:from>
    <xdr:ext cx="534377" cy="259045"/>
    <xdr:sp macro="" textlink="">
      <xdr:nvSpPr>
        <xdr:cNvPr id="66" name="テキスト ボックス 65"/>
        <xdr:cNvSpPr txBox="1"/>
      </xdr:nvSpPr>
      <xdr:spPr>
        <a:xfrm>
          <a:off x="3530111" y="60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44602</xdr:rowOff>
    </xdr:from>
    <xdr:to>
      <xdr:col>15</xdr:col>
      <xdr:colOff>50800</xdr:colOff>
      <xdr:row>33</xdr:row>
      <xdr:rowOff>59677</xdr:rowOff>
    </xdr:to>
    <xdr:cxnSp macro="">
      <xdr:nvCxnSpPr>
        <xdr:cNvPr id="67" name="直線コネクタ 66"/>
        <xdr:cNvCxnSpPr/>
      </xdr:nvCxnSpPr>
      <xdr:spPr>
        <a:xfrm>
          <a:off x="2019300" y="5702452"/>
          <a:ext cx="889000" cy="1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103962</xdr:rowOff>
    </xdr:from>
    <xdr:to>
      <xdr:col>15</xdr:col>
      <xdr:colOff>101600</xdr:colOff>
      <xdr:row>35</xdr:row>
      <xdr:rowOff>34112</xdr:rowOff>
    </xdr:to>
    <xdr:sp macro="" textlink="">
      <xdr:nvSpPr>
        <xdr:cNvPr id="68" name="フローチャート: 判断 67"/>
        <xdr:cNvSpPr/>
      </xdr:nvSpPr>
      <xdr:spPr>
        <a:xfrm>
          <a:off x="2857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25239</xdr:rowOff>
    </xdr:from>
    <xdr:ext cx="534377" cy="259045"/>
    <xdr:sp macro="" textlink="">
      <xdr:nvSpPr>
        <xdr:cNvPr id="69" name="テキスト ボックス 68"/>
        <xdr:cNvSpPr txBox="1"/>
      </xdr:nvSpPr>
      <xdr:spPr>
        <a:xfrm>
          <a:off x="2641111" y="602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44602</xdr:rowOff>
    </xdr:from>
    <xdr:to>
      <xdr:col>10</xdr:col>
      <xdr:colOff>114300</xdr:colOff>
      <xdr:row>33</xdr:row>
      <xdr:rowOff>62827</xdr:rowOff>
    </xdr:to>
    <xdr:cxnSp macro="">
      <xdr:nvCxnSpPr>
        <xdr:cNvPr id="70" name="直線コネクタ 69"/>
        <xdr:cNvCxnSpPr/>
      </xdr:nvCxnSpPr>
      <xdr:spPr>
        <a:xfrm flipV="1">
          <a:off x="1130300" y="5702452"/>
          <a:ext cx="889000" cy="18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106959</xdr:rowOff>
    </xdr:from>
    <xdr:to>
      <xdr:col>10</xdr:col>
      <xdr:colOff>165100</xdr:colOff>
      <xdr:row>35</xdr:row>
      <xdr:rowOff>37109</xdr:rowOff>
    </xdr:to>
    <xdr:sp macro="" textlink="">
      <xdr:nvSpPr>
        <xdr:cNvPr id="71" name="フローチャート: 判断 70"/>
        <xdr:cNvSpPr/>
      </xdr:nvSpPr>
      <xdr:spPr>
        <a:xfrm>
          <a:off x="1968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28236</xdr:rowOff>
    </xdr:from>
    <xdr:ext cx="534377" cy="259045"/>
    <xdr:sp macro="" textlink="">
      <xdr:nvSpPr>
        <xdr:cNvPr id="72" name="テキスト ボックス 71"/>
        <xdr:cNvSpPr txBox="1"/>
      </xdr:nvSpPr>
      <xdr:spPr>
        <a:xfrm>
          <a:off x="1752111" y="60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161951</xdr:rowOff>
    </xdr:from>
    <xdr:to>
      <xdr:col>6</xdr:col>
      <xdr:colOff>38100</xdr:colOff>
      <xdr:row>35</xdr:row>
      <xdr:rowOff>92101</xdr:rowOff>
    </xdr:to>
    <xdr:sp macro="" textlink="">
      <xdr:nvSpPr>
        <xdr:cNvPr id="73" name="フローチャート: 判断 72"/>
        <xdr:cNvSpPr/>
      </xdr:nvSpPr>
      <xdr:spPr>
        <a:xfrm>
          <a:off x="1079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83228</xdr:rowOff>
    </xdr:from>
    <xdr:ext cx="534377" cy="259045"/>
    <xdr:sp macro="" textlink="">
      <xdr:nvSpPr>
        <xdr:cNvPr id="74" name="テキスト ボックス 73"/>
        <xdr:cNvSpPr txBox="1"/>
      </xdr:nvSpPr>
      <xdr:spPr>
        <a:xfrm>
          <a:off x="863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14084</xdr:rowOff>
    </xdr:from>
    <xdr:to>
      <xdr:col>24</xdr:col>
      <xdr:colOff>114300</xdr:colOff>
      <xdr:row>33</xdr:row>
      <xdr:rowOff>115684</xdr:rowOff>
    </xdr:to>
    <xdr:sp macro="" textlink="">
      <xdr:nvSpPr>
        <xdr:cNvPr id="80" name="楕円 79"/>
        <xdr:cNvSpPr/>
      </xdr:nvSpPr>
      <xdr:spPr>
        <a:xfrm>
          <a:off x="4584700" y="567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36961</xdr:rowOff>
    </xdr:from>
    <xdr:ext cx="599010" cy="259045"/>
    <xdr:sp macro="" textlink="">
      <xdr:nvSpPr>
        <xdr:cNvPr id="81" name="人件費該当値テキスト"/>
        <xdr:cNvSpPr txBox="1"/>
      </xdr:nvSpPr>
      <xdr:spPr>
        <a:xfrm>
          <a:off x="4686300" y="5523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51664</xdr:rowOff>
    </xdr:from>
    <xdr:to>
      <xdr:col>20</xdr:col>
      <xdr:colOff>38100</xdr:colOff>
      <xdr:row>33</xdr:row>
      <xdr:rowOff>153264</xdr:rowOff>
    </xdr:to>
    <xdr:sp macro="" textlink="">
      <xdr:nvSpPr>
        <xdr:cNvPr id="82" name="楕円 81"/>
        <xdr:cNvSpPr/>
      </xdr:nvSpPr>
      <xdr:spPr>
        <a:xfrm>
          <a:off x="3746500" y="570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169791</xdr:rowOff>
    </xdr:from>
    <xdr:ext cx="599010" cy="259045"/>
    <xdr:sp macro="" textlink="">
      <xdr:nvSpPr>
        <xdr:cNvPr id="83" name="テキスト ボックス 82"/>
        <xdr:cNvSpPr txBox="1"/>
      </xdr:nvSpPr>
      <xdr:spPr>
        <a:xfrm>
          <a:off x="3497795" y="5484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8877</xdr:rowOff>
    </xdr:from>
    <xdr:to>
      <xdr:col>15</xdr:col>
      <xdr:colOff>101600</xdr:colOff>
      <xdr:row>33</xdr:row>
      <xdr:rowOff>110477</xdr:rowOff>
    </xdr:to>
    <xdr:sp macro="" textlink="">
      <xdr:nvSpPr>
        <xdr:cNvPr id="84" name="楕円 83"/>
        <xdr:cNvSpPr/>
      </xdr:nvSpPr>
      <xdr:spPr>
        <a:xfrm>
          <a:off x="2857500" y="566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127004</xdr:rowOff>
    </xdr:from>
    <xdr:ext cx="599010" cy="259045"/>
    <xdr:sp macro="" textlink="">
      <xdr:nvSpPr>
        <xdr:cNvPr id="85" name="テキスト ボックス 84"/>
        <xdr:cNvSpPr txBox="1"/>
      </xdr:nvSpPr>
      <xdr:spPr>
        <a:xfrm>
          <a:off x="2608795" y="5441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165252</xdr:rowOff>
    </xdr:from>
    <xdr:to>
      <xdr:col>10</xdr:col>
      <xdr:colOff>165100</xdr:colOff>
      <xdr:row>33</xdr:row>
      <xdr:rowOff>95402</xdr:rowOff>
    </xdr:to>
    <xdr:sp macro="" textlink="">
      <xdr:nvSpPr>
        <xdr:cNvPr id="86" name="楕円 85"/>
        <xdr:cNvSpPr/>
      </xdr:nvSpPr>
      <xdr:spPr>
        <a:xfrm>
          <a:off x="1968500" y="565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111929</xdr:rowOff>
    </xdr:from>
    <xdr:ext cx="599010" cy="259045"/>
    <xdr:sp macro="" textlink="">
      <xdr:nvSpPr>
        <xdr:cNvPr id="87" name="テキスト ボックス 86"/>
        <xdr:cNvSpPr txBox="1"/>
      </xdr:nvSpPr>
      <xdr:spPr>
        <a:xfrm>
          <a:off x="1719795" y="5426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12027</xdr:rowOff>
    </xdr:from>
    <xdr:to>
      <xdr:col>6</xdr:col>
      <xdr:colOff>38100</xdr:colOff>
      <xdr:row>33</xdr:row>
      <xdr:rowOff>113627</xdr:rowOff>
    </xdr:to>
    <xdr:sp macro="" textlink="">
      <xdr:nvSpPr>
        <xdr:cNvPr id="88" name="楕円 87"/>
        <xdr:cNvSpPr/>
      </xdr:nvSpPr>
      <xdr:spPr>
        <a:xfrm>
          <a:off x="1079500" y="566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130154</xdr:rowOff>
    </xdr:from>
    <xdr:ext cx="599010" cy="259045"/>
    <xdr:sp macro="" textlink="">
      <xdr:nvSpPr>
        <xdr:cNvPr id="89" name="テキスト ボックス 88"/>
        <xdr:cNvSpPr txBox="1"/>
      </xdr:nvSpPr>
      <xdr:spPr>
        <a:xfrm>
          <a:off x="830795" y="5445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104942</xdr:rowOff>
    </xdr:from>
    <xdr:to>
      <xdr:col>24</xdr:col>
      <xdr:colOff>62865</xdr:colOff>
      <xdr:row>59</xdr:row>
      <xdr:rowOff>39007</xdr:rowOff>
    </xdr:to>
    <xdr:cxnSp macro="">
      <xdr:nvCxnSpPr>
        <xdr:cNvPr id="116" name="直線コネクタ 115"/>
        <xdr:cNvCxnSpPr/>
      </xdr:nvCxnSpPr>
      <xdr:spPr>
        <a:xfrm flipV="1">
          <a:off x="4633595" y="8677442"/>
          <a:ext cx="1270" cy="14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42834</xdr:rowOff>
    </xdr:from>
    <xdr:ext cx="534377" cy="259045"/>
    <xdr:sp macro="" textlink="">
      <xdr:nvSpPr>
        <xdr:cNvPr id="117" name="物件費最小値テキスト"/>
        <xdr:cNvSpPr txBox="1"/>
      </xdr:nvSpPr>
      <xdr:spPr>
        <a:xfrm>
          <a:off x="4686300" y="1015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39007</xdr:rowOff>
    </xdr:from>
    <xdr:to>
      <xdr:col>24</xdr:col>
      <xdr:colOff>152400</xdr:colOff>
      <xdr:row>59</xdr:row>
      <xdr:rowOff>39007</xdr:rowOff>
    </xdr:to>
    <xdr:cxnSp macro="">
      <xdr:nvCxnSpPr>
        <xdr:cNvPr id="118" name="直線コネクタ 117"/>
        <xdr:cNvCxnSpPr/>
      </xdr:nvCxnSpPr>
      <xdr:spPr>
        <a:xfrm>
          <a:off x="4546600" y="1015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51619</xdr:rowOff>
    </xdr:from>
    <xdr:ext cx="599010" cy="259045"/>
    <xdr:sp macro="" textlink="">
      <xdr:nvSpPr>
        <xdr:cNvPr id="119" name="物件費最大値テキスト"/>
        <xdr:cNvSpPr txBox="1"/>
      </xdr:nvSpPr>
      <xdr:spPr>
        <a:xfrm>
          <a:off x="4686300" y="8452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104942</xdr:rowOff>
    </xdr:from>
    <xdr:to>
      <xdr:col>24</xdr:col>
      <xdr:colOff>152400</xdr:colOff>
      <xdr:row>50</xdr:row>
      <xdr:rowOff>104942</xdr:rowOff>
    </xdr:to>
    <xdr:cxnSp macro="">
      <xdr:nvCxnSpPr>
        <xdr:cNvPr id="120" name="直線コネクタ 119"/>
        <xdr:cNvCxnSpPr/>
      </xdr:nvCxnSpPr>
      <xdr:spPr>
        <a:xfrm>
          <a:off x="4546600" y="867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76737</xdr:rowOff>
    </xdr:from>
    <xdr:to>
      <xdr:col>24</xdr:col>
      <xdr:colOff>63500</xdr:colOff>
      <xdr:row>56</xdr:row>
      <xdr:rowOff>88733</xdr:rowOff>
    </xdr:to>
    <xdr:cxnSp macro="">
      <xdr:nvCxnSpPr>
        <xdr:cNvPr id="121" name="直線コネクタ 120"/>
        <xdr:cNvCxnSpPr/>
      </xdr:nvCxnSpPr>
      <xdr:spPr>
        <a:xfrm>
          <a:off x="3797300" y="9677937"/>
          <a:ext cx="838200" cy="1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29764</xdr:rowOff>
    </xdr:from>
    <xdr:ext cx="534377" cy="259045"/>
    <xdr:sp macro="" textlink="">
      <xdr:nvSpPr>
        <xdr:cNvPr id="122" name="物件費平均値テキスト"/>
        <xdr:cNvSpPr txBox="1"/>
      </xdr:nvSpPr>
      <xdr:spPr>
        <a:xfrm>
          <a:off x="4686300" y="9459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6887</xdr:rowOff>
    </xdr:from>
    <xdr:to>
      <xdr:col>24</xdr:col>
      <xdr:colOff>114300</xdr:colOff>
      <xdr:row>56</xdr:row>
      <xdr:rowOff>108487</xdr:rowOff>
    </xdr:to>
    <xdr:sp macro="" textlink="">
      <xdr:nvSpPr>
        <xdr:cNvPr id="123" name="フローチャート: 判断 122"/>
        <xdr:cNvSpPr/>
      </xdr:nvSpPr>
      <xdr:spPr>
        <a:xfrm>
          <a:off x="4584700" y="960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76737</xdr:rowOff>
    </xdr:from>
    <xdr:to>
      <xdr:col>19</xdr:col>
      <xdr:colOff>177800</xdr:colOff>
      <xdr:row>56</xdr:row>
      <xdr:rowOff>139809</xdr:rowOff>
    </xdr:to>
    <xdr:cxnSp macro="">
      <xdr:nvCxnSpPr>
        <xdr:cNvPr id="124" name="直線コネクタ 123"/>
        <xdr:cNvCxnSpPr/>
      </xdr:nvCxnSpPr>
      <xdr:spPr>
        <a:xfrm flipV="1">
          <a:off x="2908300" y="9677937"/>
          <a:ext cx="889000" cy="6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47850</xdr:rowOff>
    </xdr:from>
    <xdr:to>
      <xdr:col>20</xdr:col>
      <xdr:colOff>38100</xdr:colOff>
      <xdr:row>56</xdr:row>
      <xdr:rowOff>149450</xdr:rowOff>
    </xdr:to>
    <xdr:sp macro="" textlink="">
      <xdr:nvSpPr>
        <xdr:cNvPr id="125" name="フローチャート: 判断 124"/>
        <xdr:cNvSpPr/>
      </xdr:nvSpPr>
      <xdr:spPr>
        <a:xfrm>
          <a:off x="3746500" y="964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140577</xdr:rowOff>
    </xdr:from>
    <xdr:ext cx="534377" cy="259045"/>
    <xdr:sp macro="" textlink="">
      <xdr:nvSpPr>
        <xdr:cNvPr id="126" name="テキスト ボックス 125"/>
        <xdr:cNvSpPr txBox="1"/>
      </xdr:nvSpPr>
      <xdr:spPr>
        <a:xfrm>
          <a:off x="3530111" y="974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139809</xdr:rowOff>
    </xdr:from>
    <xdr:to>
      <xdr:col>15</xdr:col>
      <xdr:colOff>50800</xdr:colOff>
      <xdr:row>56</xdr:row>
      <xdr:rowOff>148572</xdr:rowOff>
    </xdr:to>
    <xdr:cxnSp macro="">
      <xdr:nvCxnSpPr>
        <xdr:cNvPr id="127" name="直線コネクタ 126"/>
        <xdr:cNvCxnSpPr/>
      </xdr:nvCxnSpPr>
      <xdr:spPr>
        <a:xfrm flipV="1">
          <a:off x="2019300" y="9741009"/>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66236</xdr:rowOff>
    </xdr:from>
    <xdr:to>
      <xdr:col>15</xdr:col>
      <xdr:colOff>101600</xdr:colOff>
      <xdr:row>56</xdr:row>
      <xdr:rowOff>167836</xdr:rowOff>
    </xdr:to>
    <xdr:sp macro="" textlink="">
      <xdr:nvSpPr>
        <xdr:cNvPr id="128" name="フローチャート: 判断 127"/>
        <xdr:cNvSpPr/>
      </xdr:nvSpPr>
      <xdr:spPr>
        <a:xfrm>
          <a:off x="2857500" y="966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12913</xdr:rowOff>
    </xdr:from>
    <xdr:ext cx="534377" cy="259045"/>
    <xdr:sp macro="" textlink="">
      <xdr:nvSpPr>
        <xdr:cNvPr id="129" name="テキスト ボックス 128"/>
        <xdr:cNvSpPr txBox="1"/>
      </xdr:nvSpPr>
      <xdr:spPr>
        <a:xfrm>
          <a:off x="2641111" y="944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148572</xdr:rowOff>
    </xdr:from>
    <xdr:to>
      <xdr:col>10</xdr:col>
      <xdr:colOff>114300</xdr:colOff>
      <xdr:row>57</xdr:row>
      <xdr:rowOff>64164</xdr:rowOff>
    </xdr:to>
    <xdr:cxnSp macro="">
      <xdr:nvCxnSpPr>
        <xdr:cNvPr id="130" name="直線コネクタ 129"/>
        <xdr:cNvCxnSpPr/>
      </xdr:nvCxnSpPr>
      <xdr:spPr>
        <a:xfrm flipV="1">
          <a:off x="1130300" y="9749772"/>
          <a:ext cx="889000" cy="87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127544</xdr:rowOff>
    </xdr:from>
    <xdr:to>
      <xdr:col>10</xdr:col>
      <xdr:colOff>165100</xdr:colOff>
      <xdr:row>57</xdr:row>
      <xdr:rowOff>57694</xdr:rowOff>
    </xdr:to>
    <xdr:sp macro="" textlink="">
      <xdr:nvSpPr>
        <xdr:cNvPr id="131" name="フローチャート: 判断 130"/>
        <xdr:cNvSpPr/>
      </xdr:nvSpPr>
      <xdr:spPr>
        <a:xfrm>
          <a:off x="1968500" y="972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48821</xdr:rowOff>
    </xdr:from>
    <xdr:ext cx="534377" cy="259045"/>
    <xdr:sp macro="" textlink="">
      <xdr:nvSpPr>
        <xdr:cNvPr id="132" name="テキスト ボックス 131"/>
        <xdr:cNvSpPr txBox="1"/>
      </xdr:nvSpPr>
      <xdr:spPr>
        <a:xfrm>
          <a:off x="1752111" y="982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146355</xdr:rowOff>
    </xdr:from>
    <xdr:to>
      <xdr:col>6</xdr:col>
      <xdr:colOff>38100</xdr:colOff>
      <xdr:row>57</xdr:row>
      <xdr:rowOff>76505</xdr:rowOff>
    </xdr:to>
    <xdr:sp macro="" textlink="">
      <xdr:nvSpPr>
        <xdr:cNvPr id="133" name="フローチャート: 判断 132"/>
        <xdr:cNvSpPr/>
      </xdr:nvSpPr>
      <xdr:spPr>
        <a:xfrm>
          <a:off x="1079500" y="97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93032</xdr:rowOff>
    </xdr:from>
    <xdr:ext cx="534377" cy="259045"/>
    <xdr:sp macro="" textlink="">
      <xdr:nvSpPr>
        <xdr:cNvPr id="134" name="テキスト ボックス 133"/>
        <xdr:cNvSpPr txBox="1"/>
      </xdr:nvSpPr>
      <xdr:spPr>
        <a:xfrm>
          <a:off x="863111" y="952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37933</xdr:rowOff>
    </xdr:from>
    <xdr:to>
      <xdr:col>24</xdr:col>
      <xdr:colOff>114300</xdr:colOff>
      <xdr:row>56</xdr:row>
      <xdr:rowOff>139533</xdr:rowOff>
    </xdr:to>
    <xdr:sp macro="" textlink="">
      <xdr:nvSpPr>
        <xdr:cNvPr id="140" name="楕円 139"/>
        <xdr:cNvSpPr/>
      </xdr:nvSpPr>
      <xdr:spPr>
        <a:xfrm>
          <a:off x="4584700" y="963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16360</xdr:rowOff>
    </xdr:from>
    <xdr:ext cx="534377" cy="259045"/>
    <xdr:sp macro="" textlink="">
      <xdr:nvSpPr>
        <xdr:cNvPr id="141" name="物件費該当値テキスト"/>
        <xdr:cNvSpPr txBox="1"/>
      </xdr:nvSpPr>
      <xdr:spPr>
        <a:xfrm>
          <a:off x="4686300" y="9617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25937</xdr:rowOff>
    </xdr:from>
    <xdr:to>
      <xdr:col>20</xdr:col>
      <xdr:colOff>38100</xdr:colOff>
      <xdr:row>56</xdr:row>
      <xdr:rowOff>127537</xdr:rowOff>
    </xdr:to>
    <xdr:sp macro="" textlink="">
      <xdr:nvSpPr>
        <xdr:cNvPr id="142" name="楕円 141"/>
        <xdr:cNvSpPr/>
      </xdr:nvSpPr>
      <xdr:spPr>
        <a:xfrm>
          <a:off x="3746500" y="962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144064</xdr:rowOff>
    </xdr:from>
    <xdr:ext cx="534377" cy="259045"/>
    <xdr:sp macro="" textlink="">
      <xdr:nvSpPr>
        <xdr:cNvPr id="143" name="テキスト ボックス 142"/>
        <xdr:cNvSpPr txBox="1"/>
      </xdr:nvSpPr>
      <xdr:spPr>
        <a:xfrm>
          <a:off x="3530111" y="940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89009</xdr:rowOff>
    </xdr:from>
    <xdr:to>
      <xdr:col>15</xdr:col>
      <xdr:colOff>101600</xdr:colOff>
      <xdr:row>57</xdr:row>
      <xdr:rowOff>19159</xdr:rowOff>
    </xdr:to>
    <xdr:sp macro="" textlink="">
      <xdr:nvSpPr>
        <xdr:cNvPr id="144" name="楕円 143"/>
        <xdr:cNvSpPr/>
      </xdr:nvSpPr>
      <xdr:spPr>
        <a:xfrm>
          <a:off x="2857500" y="969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10286</xdr:rowOff>
    </xdr:from>
    <xdr:ext cx="534377" cy="259045"/>
    <xdr:sp macro="" textlink="">
      <xdr:nvSpPr>
        <xdr:cNvPr id="145" name="テキスト ボックス 144"/>
        <xdr:cNvSpPr txBox="1"/>
      </xdr:nvSpPr>
      <xdr:spPr>
        <a:xfrm>
          <a:off x="2641111" y="978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97772</xdr:rowOff>
    </xdr:from>
    <xdr:to>
      <xdr:col>10</xdr:col>
      <xdr:colOff>165100</xdr:colOff>
      <xdr:row>57</xdr:row>
      <xdr:rowOff>27922</xdr:rowOff>
    </xdr:to>
    <xdr:sp macro="" textlink="">
      <xdr:nvSpPr>
        <xdr:cNvPr id="146" name="楕円 145"/>
        <xdr:cNvSpPr/>
      </xdr:nvSpPr>
      <xdr:spPr>
        <a:xfrm>
          <a:off x="1968500" y="969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44449</xdr:rowOff>
    </xdr:from>
    <xdr:ext cx="534377" cy="259045"/>
    <xdr:sp macro="" textlink="">
      <xdr:nvSpPr>
        <xdr:cNvPr id="147" name="テキスト ボックス 146"/>
        <xdr:cNvSpPr txBox="1"/>
      </xdr:nvSpPr>
      <xdr:spPr>
        <a:xfrm>
          <a:off x="1752111" y="947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13364</xdr:rowOff>
    </xdr:from>
    <xdr:to>
      <xdr:col>6</xdr:col>
      <xdr:colOff>38100</xdr:colOff>
      <xdr:row>57</xdr:row>
      <xdr:rowOff>114964</xdr:rowOff>
    </xdr:to>
    <xdr:sp macro="" textlink="">
      <xdr:nvSpPr>
        <xdr:cNvPr id="148" name="楕円 147"/>
        <xdr:cNvSpPr/>
      </xdr:nvSpPr>
      <xdr:spPr>
        <a:xfrm>
          <a:off x="1079500" y="978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106091</xdr:rowOff>
    </xdr:from>
    <xdr:ext cx="534377" cy="259045"/>
    <xdr:sp macro="" textlink="">
      <xdr:nvSpPr>
        <xdr:cNvPr id="149" name="テキスト ボックス 148"/>
        <xdr:cNvSpPr txBox="1"/>
      </xdr:nvSpPr>
      <xdr:spPr>
        <a:xfrm>
          <a:off x="863111" y="987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121115</xdr:rowOff>
    </xdr:from>
    <xdr:to>
      <xdr:col>24</xdr:col>
      <xdr:colOff>62865</xdr:colOff>
      <xdr:row>78</xdr:row>
      <xdr:rowOff>137392</xdr:rowOff>
    </xdr:to>
    <xdr:cxnSp macro="">
      <xdr:nvCxnSpPr>
        <xdr:cNvPr id="171" name="直線コネクタ 170"/>
        <xdr:cNvCxnSpPr/>
      </xdr:nvCxnSpPr>
      <xdr:spPr>
        <a:xfrm flipV="1">
          <a:off x="4633595" y="12122615"/>
          <a:ext cx="1270" cy="138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72" name="維持補修費最小値テキスト"/>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73" name="直線コネクタ 172"/>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67792</xdr:rowOff>
    </xdr:from>
    <xdr:ext cx="534377" cy="259045"/>
    <xdr:sp macro="" textlink="">
      <xdr:nvSpPr>
        <xdr:cNvPr id="174" name="維持補修費最大値テキスト"/>
        <xdr:cNvSpPr txBox="1"/>
      </xdr:nvSpPr>
      <xdr:spPr>
        <a:xfrm>
          <a:off x="4686300" y="1189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121115</xdr:rowOff>
    </xdr:from>
    <xdr:to>
      <xdr:col>24</xdr:col>
      <xdr:colOff>152400</xdr:colOff>
      <xdr:row>70</xdr:row>
      <xdr:rowOff>121115</xdr:rowOff>
    </xdr:to>
    <xdr:cxnSp macro="">
      <xdr:nvCxnSpPr>
        <xdr:cNvPr id="175" name="直線コネクタ 174"/>
        <xdr:cNvCxnSpPr/>
      </xdr:nvCxnSpPr>
      <xdr:spPr>
        <a:xfrm>
          <a:off x="4546600" y="1212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47346</xdr:rowOff>
    </xdr:from>
    <xdr:to>
      <xdr:col>24</xdr:col>
      <xdr:colOff>63500</xdr:colOff>
      <xdr:row>78</xdr:row>
      <xdr:rowOff>69337</xdr:rowOff>
    </xdr:to>
    <xdr:cxnSp macro="">
      <xdr:nvCxnSpPr>
        <xdr:cNvPr id="176" name="直線コネクタ 175"/>
        <xdr:cNvCxnSpPr/>
      </xdr:nvCxnSpPr>
      <xdr:spPr>
        <a:xfrm flipV="1">
          <a:off x="3797300" y="13420446"/>
          <a:ext cx="838200" cy="2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108188</xdr:rowOff>
    </xdr:from>
    <xdr:ext cx="469744" cy="259045"/>
    <xdr:sp macro="" textlink="">
      <xdr:nvSpPr>
        <xdr:cNvPr id="177" name="維持補修費平均値テキスト"/>
        <xdr:cNvSpPr txBox="1"/>
      </xdr:nvSpPr>
      <xdr:spPr>
        <a:xfrm>
          <a:off x="4686300" y="1313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85311</xdr:rowOff>
    </xdr:from>
    <xdr:to>
      <xdr:col>24</xdr:col>
      <xdr:colOff>114300</xdr:colOff>
      <xdr:row>78</xdr:row>
      <xdr:rowOff>15461</xdr:rowOff>
    </xdr:to>
    <xdr:sp macro="" textlink="">
      <xdr:nvSpPr>
        <xdr:cNvPr id="178" name="フローチャート: 判断 177"/>
        <xdr:cNvSpPr/>
      </xdr:nvSpPr>
      <xdr:spPr>
        <a:xfrm>
          <a:off x="45847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69337</xdr:rowOff>
    </xdr:from>
    <xdr:to>
      <xdr:col>19</xdr:col>
      <xdr:colOff>177800</xdr:colOff>
      <xdr:row>78</xdr:row>
      <xdr:rowOff>89111</xdr:rowOff>
    </xdr:to>
    <xdr:cxnSp macro="">
      <xdr:nvCxnSpPr>
        <xdr:cNvPr id="179" name="直線コネクタ 178"/>
        <xdr:cNvCxnSpPr/>
      </xdr:nvCxnSpPr>
      <xdr:spPr>
        <a:xfrm flipV="1">
          <a:off x="2908300" y="13442437"/>
          <a:ext cx="889000" cy="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77264</xdr:rowOff>
    </xdr:from>
    <xdr:to>
      <xdr:col>20</xdr:col>
      <xdr:colOff>38100</xdr:colOff>
      <xdr:row>78</xdr:row>
      <xdr:rowOff>7414</xdr:rowOff>
    </xdr:to>
    <xdr:sp macro="" textlink="">
      <xdr:nvSpPr>
        <xdr:cNvPr id="180" name="フローチャート: 判断 179"/>
        <xdr:cNvSpPr/>
      </xdr:nvSpPr>
      <xdr:spPr>
        <a:xfrm>
          <a:off x="3746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23941</xdr:rowOff>
    </xdr:from>
    <xdr:ext cx="469744" cy="259045"/>
    <xdr:sp macro="" textlink="">
      <xdr:nvSpPr>
        <xdr:cNvPr id="181" name="テキスト ボックス 180"/>
        <xdr:cNvSpPr txBox="1"/>
      </xdr:nvSpPr>
      <xdr:spPr>
        <a:xfrm>
          <a:off x="3562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89111</xdr:rowOff>
    </xdr:from>
    <xdr:to>
      <xdr:col>15</xdr:col>
      <xdr:colOff>50800</xdr:colOff>
      <xdr:row>78</xdr:row>
      <xdr:rowOff>114029</xdr:rowOff>
    </xdr:to>
    <xdr:cxnSp macro="">
      <xdr:nvCxnSpPr>
        <xdr:cNvPr id="182" name="直線コネクタ 181"/>
        <xdr:cNvCxnSpPr/>
      </xdr:nvCxnSpPr>
      <xdr:spPr>
        <a:xfrm flipV="1">
          <a:off x="2019300" y="13462211"/>
          <a:ext cx="889000" cy="2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95576</xdr:rowOff>
    </xdr:from>
    <xdr:to>
      <xdr:col>15</xdr:col>
      <xdr:colOff>101600</xdr:colOff>
      <xdr:row>78</xdr:row>
      <xdr:rowOff>25726</xdr:rowOff>
    </xdr:to>
    <xdr:sp macro="" textlink="">
      <xdr:nvSpPr>
        <xdr:cNvPr id="183" name="フローチャート: 判断 182"/>
        <xdr:cNvSpPr/>
      </xdr:nvSpPr>
      <xdr:spPr>
        <a:xfrm>
          <a:off x="2857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42253</xdr:rowOff>
    </xdr:from>
    <xdr:ext cx="469744" cy="259045"/>
    <xdr:sp macro="" textlink="">
      <xdr:nvSpPr>
        <xdr:cNvPr id="184" name="テキスト ボックス 183"/>
        <xdr:cNvSpPr txBox="1"/>
      </xdr:nvSpPr>
      <xdr:spPr>
        <a:xfrm>
          <a:off x="2673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114029</xdr:rowOff>
    </xdr:from>
    <xdr:to>
      <xdr:col>10</xdr:col>
      <xdr:colOff>114300</xdr:colOff>
      <xdr:row>78</xdr:row>
      <xdr:rowOff>120886</xdr:rowOff>
    </xdr:to>
    <xdr:cxnSp macro="">
      <xdr:nvCxnSpPr>
        <xdr:cNvPr id="185" name="直線コネクタ 184"/>
        <xdr:cNvCxnSpPr/>
      </xdr:nvCxnSpPr>
      <xdr:spPr>
        <a:xfrm flipV="1">
          <a:off x="1130300" y="13487129"/>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121887</xdr:rowOff>
    </xdr:from>
    <xdr:to>
      <xdr:col>10</xdr:col>
      <xdr:colOff>165100</xdr:colOff>
      <xdr:row>78</xdr:row>
      <xdr:rowOff>52037</xdr:rowOff>
    </xdr:to>
    <xdr:sp macro="" textlink="">
      <xdr:nvSpPr>
        <xdr:cNvPr id="186" name="フローチャート: 判断 185"/>
        <xdr:cNvSpPr/>
      </xdr:nvSpPr>
      <xdr:spPr>
        <a:xfrm>
          <a:off x="1968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68564</xdr:rowOff>
    </xdr:from>
    <xdr:ext cx="469744" cy="259045"/>
    <xdr:sp macro="" textlink="">
      <xdr:nvSpPr>
        <xdr:cNvPr id="187" name="テキスト ボックス 186"/>
        <xdr:cNvSpPr txBox="1"/>
      </xdr:nvSpPr>
      <xdr:spPr>
        <a:xfrm>
          <a:off x="1784428" y="1309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104834</xdr:rowOff>
    </xdr:from>
    <xdr:to>
      <xdr:col>6</xdr:col>
      <xdr:colOff>38100</xdr:colOff>
      <xdr:row>78</xdr:row>
      <xdr:rowOff>34984</xdr:rowOff>
    </xdr:to>
    <xdr:sp macro="" textlink="">
      <xdr:nvSpPr>
        <xdr:cNvPr id="188" name="フローチャート: 判断 187"/>
        <xdr:cNvSpPr/>
      </xdr:nvSpPr>
      <xdr:spPr>
        <a:xfrm>
          <a:off x="1079500" y="1330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51511</xdr:rowOff>
    </xdr:from>
    <xdr:ext cx="469744" cy="259045"/>
    <xdr:sp macro="" textlink="">
      <xdr:nvSpPr>
        <xdr:cNvPr id="189" name="テキスト ボックス 188"/>
        <xdr:cNvSpPr txBox="1"/>
      </xdr:nvSpPr>
      <xdr:spPr>
        <a:xfrm>
          <a:off x="895428" y="1308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167996</xdr:rowOff>
    </xdr:from>
    <xdr:to>
      <xdr:col>24</xdr:col>
      <xdr:colOff>114300</xdr:colOff>
      <xdr:row>78</xdr:row>
      <xdr:rowOff>98146</xdr:rowOff>
    </xdr:to>
    <xdr:sp macro="" textlink="">
      <xdr:nvSpPr>
        <xdr:cNvPr id="195" name="楕円 194"/>
        <xdr:cNvSpPr/>
      </xdr:nvSpPr>
      <xdr:spPr>
        <a:xfrm>
          <a:off x="4584700" y="1336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82923</xdr:rowOff>
    </xdr:from>
    <xdr:ext cx="469744" cy="259045"/>
    <xdr:sp macro="" textlink="">
      <xdr:nvSpPr>
        <xdr:cNvPr id="196" name="維持補修費該当値テキスト"/>
        <xdr:cNvSpPr txBox="1"/>
      </xdr:nvSpPr>
      <xdr:spPr>
        <a:xfrm>
          <a:off x="4686300" y="13284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18537</xdr:rowOff>
    </xdr:from>
    <xdr:to>
      <xdr:col>20</xdr:col>
      <xdr:colOff>38100</xdr:colOff>
      <xdr:row>78</xdr:row>
      <xdr:rowOff>120137</xdr:rowOff>
    </xdr:to>
    <xdr:sp macro="" textlink="">
      <xdr:nvSpPr>
        <xdr:cNvPr id="197" name="楕円 196"/>
        <xdr:cNvSpPr/>
      </xdr:nvSpPr>
      <xdr:spPr>
        <a:xfrm>
          <a:off x="3746500" y="1339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111264</xdr:rowOff>
    </xdr:from>
    <xdr:ext cx="469744" cy="259045"/>
    <xdr:sp macro="" textlink="">
      <xdr:nvSpPr>
        <xdr:cNvPr id="198" name="テキスト ボックス 197"/>
        <xdr:cNvSpPr txBox="1"/>
      </xdr:nvSpPr>
      <xdr:spPr>
        <a:xfrm>
          <a:off x="3562428" y="13484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38311</xdr:rowOff>
    </xdr:from>
    <xdr:to>
      <xdr:col>15</xdr:col>
      <xdr:colOff>101600</xdr:colOff>
      <xdr:row>78</xdr:row>
      <xdr:rowOff>139911</xdr:rowOff>
    </xdr:to>
    <xdr:sp macro="" textlink="">
      <xdr:nvSpPr>
        <xdr:cNvPr id="199" name="楕円 198"/>
        <xdr:cNvSpPr/>
      </xdr:nvSpPr>
      <xdr:spPr>
        <a:xfrm>
          <a:off x="2857500" y="1341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131038</xdr:rowOff>
    </xdr:from>
    <xdr:ext cx="469744" cy="259045"/>
    <xdr:sp macro="" textlink="">
      <xdr:nvSpPr>
        <xdr:cNvPr id="200" name="テキスト ボックス 199"/>
        <xdr:cNvSpPr txBox="1"/>
      </xdr:nvSpPr>
      <xdr:spPr>
        <a:xfrm>
          <a:off x="2673428" y="13504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63229</xdr:rowOff>
    </xdr:from>
    <xdr:to>
      <xdr:col>10</xdr:col>
      <xdr:colOff>165100</xdr:colOff>
      <xdr:row>78</xdr:row>
      <xdr:rowOff>164829</xdr:rowOff>
    </xdr:to>
    <xdr:sp macro="" textlink="">
      <xdr:nvSpPr>
        <xdr:cNvPr id="201" name="楕円 200"/>
        <xdr:cNvSpPr/>
      </xdr:nvSpPr>
      <xdr:spPr>
        <a:xfrm>
          <a:off x="1968500" y="1343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155956</xdr:rowOff>
    </xdr:from>
    <xdr:ext cx="469744" cy="259045"/>
    <xdr:sp macro="" textlink="">
      <xdr:nvSpPr>
        <xdr:cNvPr id="202" name="テキスト ボックス 201"/>
        <xdr:cNvSpPr txBox="1"/>
      </xdr:nvSpPr>
      <xdr:spPr>
        <a:xfrm>
          <a:off x="1784428" y="13529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70086</xdr:rowOff>
    </xdr:from>
    <xdr:to>
      <xdr:col>6</xdr:col>
      <xdr:colOff>38100</xdr:colOff>
      <xdr:row>79</xdr:row>
      <xdr:rowOff>236</xdr:rowOff>
    </xdr:to>
    <xdr:sp macro="" textlink="">
      <xdr:nvSpPr>
        <xdr:cNvPr id="203" name="楕円 202"/>
        <xdr:cNvSpPr/>
      </xdr:nvSpPr>
      <xdr:spPr>
        <a:xfrm>
          <a:off x="1079500" y="1344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162813</xdr:rowOff>
    </xdr:from>
    <xdr:ext cx="378565" cy="259045"/>
    <xdr:sp macro="" textlink="">
      <xdr:nvSpPr>
        <xdr:cNvPr id="204" name="テキスト ボックス 203"/>
        <xdr:cNvSpPr txBox="1"/>
      </xdr:nvSpPr>
      <xdr:spPr>
        <a:xfrm>
          <a:off x="941017" y="13535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81432</xdr:rowOff>
    </xdr:from>
    <xdr:to>
      <xdr:col>24</xdr:col>
      <xdr:colOff>62865</xdr:colOff>
      <xdr:row>99</xdr:row>
      <xdr:rowOff>120968</xdr:rowOff>
    </xdr:to>
    <xdr:cxnSp macro="">
      <xdr:nvCxnSpPr>
        <xdr:cNvPr id="229" name="直線コネクタ 228"/>
        <xdr:cNvCxnSpPr/>
      </xdr:nvCxnSpPr>
      <xdr:spPr>
        <a:xfrm flipV="1">
          <a:off x="4633595" y="15511932"/>
          <a:ext cx="1270" cy="1582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124795</xdr:rowOff>
    </xdr:from>
    <xdr:ext cx="534377" cy="259045"/>
    <xdr:sp macro="" textlink="">
      <xdr:nvSpPr>
        <xdr:cNvPr id="230" name="扶助費最小値テキスト"/>
        <xdr:cNvSpPr txBox="1"/>
      </xdr:nvSpPr>
      <xdr:spPr>
        <a:xfrm>
          <a:off x="4686300" y="1709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120968</xdr:rowOff>
    </xdr:from>
    <xdr:to>
      <xdr:col>24</xdr:col>
      <xdr:colOff>152400</xdr:colOff>
      <xdr:row>99</xdr:row>
      <xdr:rowOff>120968</xdr:rowOff>
    </xdr:to>
    <xdr:cxnSp macro="">
      <xdr:nvCxnSpPr>
        <xdr:cNvPr id="231" name="直線コネクタ 230"/>
        <xdr:cNvCxnSpPr/>
      </xdr:nvCxnSpPr>
      <xdr:spPr>
        <a:xfrm>
          <a:off x="4546600" y="1709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28109</xdr:rowOff>
    </xdr:from>
    <xdr:ext cx="599010" cy="259045"/>
    <xdr:sp macro="" textlink="">
      <xdr:nvSpPr>
        <xdr:cNvPr id="232" name="扶助費最大値テキスト"/>
        <xdr:cNvSpPr txBox="1"/>
      </xdr:nvSpPr>
      <xdr:spPr>
        <a:xfrm>
          <a:off x="4686300" y="1528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81432</xdr:rowOff>
    </xdr:from>
    <xdr:to>
      <xdr:col>24</xdr:col>
      <xdr:colOff>152400</xdr:colOff>
      <xdr:row>90</xdr:row>
      <xdr:rowOff>81432</xdr:rowOff>
    </xdr:to>
    <xdr:cxnSp macro="">
      <xdr:nvCxnSpPr>
        <xdr:cNvPr id="233" name="直線コネクタ 232"/>
        <xdr:cNvCxnSpPr/>
      </xdr:nvCxnSpPr>
      <xdr:spPr>
        <a:xfrm>
          <a:off x="4546600" y="1551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81623</xdr:rowOff>
    </xdr:from>
    <xdr:to>
      <xdr:col>24</xdr:col>
      <xdr:colOff>63500</xdr:colOff>
      <xdr:row>97</xdr:row>
      <xdr:rowOff>81801</xdr:rowOff>
    </xdr:to>
    <xdr:cxnSp macro="">
      <xdr:nvCxnSpPr>
        <xdr:cNvPr id="234" name="直線コネクタ 233"/>
        <xdr:cNvCxnSpPr/>
      </xdr:nvCxnSpPr>
      <xdr:spPr>
        <a:xfrm>
          <a:off x="3797300" y="16712273"/>
          <a:ext cx="838200" cy="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43820</xdr:rowOff>
    </xdr:from>
    <xdr:ext cx="534377" cy="259045"/>
    <xdr:sp macro="" textlink="">
      <xdr:nvSpPr>
        <xdr:cNvPr id="235" name="扶助費平均値テキスト"/>
        <xdr:cNvSpPr txBox="1"/>
      </xdr:nvSpPr>
      <xdr:spPr>
        <a:xfrm>
          <a:off x="4686300" y="16331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20943</xdr:rowOff>
    </xdr:from>
    <xdr:to>
      <xdr:col>24</xdr:col>
      <xdr:colOff>114300</xdr:colOff>
      <xdr:row>96</xdr:row>
      <xdr:rowOff>122543</xdr:rowOff>
    </xdr:to>
    <xdr:sp macro="" textlink="">
      <xdr:nvSpPr>
        <xdr:cNvPr id="236" name="フローチャート: 判断 235"/>
        <xdr:cNvSpPr/>
      </xdr:nvSpPr>
      <xdr:spPr>
        <a:xfrm>
          <a:off x="45847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81623</xdr:rowOff>
    </xdr:from>
    <xdr:to>
      <xdr:col>19</xdr:col>
      <xdr:colOff>177800</xdr:colOff>
      <xdr:row>97</xdr:row>
      <xdr:rowOff>136804</xdr:rowOff>
    </xdr:to>
    <xdr:cxnSp macro="">
      <xdr:nvCxnSpPr>
        <xdr:cNvPr id="237" name="直線コネクタ 236"/>
        <xdr:cNvCxnSpPr/>
      </xdr:nvCxnSpPr>
      <xdr:spPr>
        <a:xfrm flipV="1">
          <a:off x="2908300" y="16712273"/>
          <a:ext cx="889000" cy="5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31217</xdr:rowOff>
    </xdr:from>
    <xdr:to>
      <xdr:col>20</xdr:col>
      <xdr:colOff>38100</xdr:colOff>
      <xdr:row>96</xdr:row>
      <xdr:rowOff>132817</xdr:rowOff>
    </xdr:to>
    <xdr:sp macro="" textlink="">
      <xdr:nvSpPr>
        <xdr:cNvPr id="238" name="フローチャート: 判断 237"/>
        <xdr:cNvSpPr/>
      </xdr:nvSpPr>
      <xdr:spPr>
        <a:xfrm>
          <a:off x="3746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149344</xdr:rowOff>
    </xdr:from>
    <xdr:ext cx="534377" cy="259045"/>
    <xdr:sp macro="" textlink="">
      <xdr:nvSpPr>
        <xdr:cNvPr id="239" name="テキスト ボックス 238"/>
        <xdr:cNvSpPr txBox="1"/>
      </xdr:nvSpPr>
      <xdr:spPr>
        <a:xfrm>
          <a:off x="3530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136804</xdr:rowOff>
    </xdr:from>
    <xdr:to>
      <xdr:col>15</xdr:col>
      <xdr:colOff>50800</xdr:colOff>
      <xdr:row>98</xdr:row>
      <xdr:rowOff>35750</xdr:rowOff>
    </xdr:to>
    <xdr:cxnSp macro="">
      <xdr:nvCxnSpPr>
        <xdr:cNvPr id="240" name="直線コネクタ 239"/>
        <xdr:cNvCxnSpPr/>
      </xdr:nvCxnSpPr>
      <xdr:spPr>
        <a:xfrm flipV="1">
          <a:off x="2019300" y="16767454"/>
          <a:ext cx="889000" cy="7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31877</xdr:rowOff>
    </xdr:from>
    <xdr:to>
      <xdr:col>15</xdr:col>
      <xdr:colOff>101600</xdr:colOff>
      <xdr:row>96</xdr:row>
      <xdr:rowOff>133477</xdr:rowOff>
    </xdr:to>
    <xdr:sp macro="" textlink="">
      <xdr:nvSpPr>
        <xdr:cNvPr id="241" name="フローチャート: 判断 240"/>
        <xdr:cNvSpPr/>
      </xdr:nvSpPr>
      <xdr:spPr>
        <a:xfrm>
          <a:off x="2857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150004</xdr:rowOff>
    </xdr:from>
    <xdr:ext cx="534377" cy="259045"/>
    <xdr:sp macro="" textlink="">
      <xdr:nvSpPr>
        <xdr:cNvPr id="242" name="テキスト ボックス 241"/>
        <xdr:cNvSpPr txBox="1"/>
      </xdr:nvSpPr>
      <xdr:spPr>
        <a:xfrm>
          <a:off x="2641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35750</xdr:rowOff>
    </xdr:from>
    <xdr:to>
      <xdr:col>10</xdr:col>
      <xdr:colOff>114300</xdr:colOff>
      <xdr:row>98</xdr:row>
      <xdr:rowOff>59855</xdr:rowOff>
    </xdr:to>
    <xdr:cxnSp macro="">
      <xdr:nvCxnSpPr>
        <xdr:cNvPr id="243" name="直線コネクタ 242"/>
        <xdr:cNvCxnSpPr/>
      </xdr:nvCxnSpPr>
      <xdr:spPr>
        <a:xfrm flipV="1">
          <a:off x="1130300" y="16837850"/>
          <a:ext cx="889000" cy="2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111888</xdr:rowOff>
    </xdr:from>
    <xdr:to>
      <xdr:col>10</xdr:col>
      <xdr:colOff>165100</xdr:colOff>
      <xdr:row>97</xdr:row>
      <xdr:rowOff>42038</xdr:rowOff>
    </xdr:to>
    <xdr:sp macro="" textlink="">
      <xdr:nvSpPr>
        <xdr:cNvPr id="244" name="フローチャート: 判断 243"/>
        <xdr:cNvSpPr/>
      </xdr:nvSpPr>
      <xdr:spPr>
        <a:xfrm>
          <a:off x="1968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58565</xdr:rowOff>
    </xdr:from>
    <xdr:ext cx="534377" cy="259045"/>
    <xdr:sp macro="" textlink="">
      <xdr:nvSpPr>
        <xdr:cNvPr id="245" name="テキスト ボックス 244"/>
        <xdr:cNvSpPr txBox="1"/>
      </xdr:nvSpPr>
      <xdr:spPr>
        <a:xfrm>
          <a:off x="1752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8319</xdr:rowOff>
    </xdr:from>
    <xdr:to>
      <xdr:col>6</xdr:col>
      <xdr:colOff>38100</xdr:colOff>
      <xdr:row>97</xdr:row>
      <xdr:rowOff>109919</xdr:rowOff>
    </xdr:to>
    <xdr:sp macro="" textlink="">
      <xdr:nvSpPr>
        <xdr:cNvPr id="246" name="フローチャート: 判断 245"/>
        <xdr:cNvSpPr/>
      </xdr:nvSpPr>
      <xdr:spPr>
        <a:xfrm>
          <a:off x="1079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126446</xdr:rowOff>
    </xdr:from>
    <xdr:ext cx="534377" cy="259045"/>
    <xdr:sp macro="" textlink="">
      <xdr:nvSpPr>
        <xdr:cNvPr id="247" name="テキスト ボックス 246"/>
        <xdr:cNvSpPr txBox="1"/>
      </xdr:nvSpPr>
      <xdr:spPr>
        <a:xfrm>
          <a:off x="863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31001</xdr:rowOff>
    </xdr:from>
    <xdr:to>
      <xdr:col>24</xdr:col>
      <xdr:colOff>114300</xdr:colOff>
      <xdr:row>97</xdr:row>
      <xdr:rowOff>132601</xdr:rowOff>
    </xdr:to>
    <xdr:sp macro="" textlink="">
      <xdr:nvSpPr>
        <xdr:cNvPr id="253" name="楕円 252"/>
        <xdr:cNvSpPr/>
      </xdr:nvSpPr>
      <xdr:spPr>
        <a:xfrm>
          <a:off x="4584700" y="1666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9428</xdr:rowOff>
    </xdr:from>
    <xdr:ext cx="534377" cy="259045"/>
    <xdr:sp macro="" textlink="">
      <xdr:nvSpPr>
        <xdr:cNvPr id="254" name="扶助費該当値テキスト"/>
        <xdr:cNvSpPr txBox="1"/>
      </xdr:nvSpPr>
      <xdr:spPr>
        <a:xfrm>
          <a:off x="4686300" y="1664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30823</xdr:rowOff>
    </xdr:from>
    <xdr:to>
      <xdr:col>20</xdr:col>
      <xdr:colOff>38100</xdr:colOff>
      <xdr:row>97</xdr:row>
      <xdr:rowOff>132423</xdr:rowOff>
    </xdr:to>
    <xdr:sp macro="" textlink="">
      <xdr:nvSpPr>
        <xdr:cNvPr id="255" name="楕円 254"/>
        <xdr:cNvSpPr/>
      </xdr:nvSpPr>
      <xdr:spPr>
        <a:xfrm>
          <a:off x="3746500" y="1666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123550</xdr:rowOff>
    </xdr:from>
    <xdr:ext cx="534377" cy="259045"/>
    <xdr:sp macro="" textlink="">
      <xdr:nvSpPr>
        <xdr:cNvPr id="256" name="テキスト ボックス 255"/>
        <xdr:cNvSpPr txBox="1"/>
      </xdr:nvSpPr>
      <xdr:spPr>
        <a:xfrm>
          <a:off x="3530111" y="1675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86004</xdr:rowOff>
    </xdr:from>
    <xdr:to>
      <xdr:col>15</xdr:col>
      <xdr:colOff>101600</xdr:colOff>
      <xdr:row>98</xdr:row>
      <xdr:rowOff>16154</xdr:rowOff>
    </xdr:to>
    <xdr:sp macro="" textlink="">
      <xdr:nvSpPr>
        <xdr:cNvPr id="257" name="楕円 256"/>
        <xdr:cNvSpPr/>
      </xdr:nvSpPr>
      <xdr:spPr>
        <a:xfrm>
          <a:off x="2857500" y="1671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7281</xdr:rowOff>
    </xdr:from>
    <xdr:ext cx="534377" cy="259045"/>
    <xdr:sp macro="" textlink="">
      <xdr:nvSpPr>
        <xdr:cNvPr id="258" name="テキスト ボックス 257"/>
        <xdr:cNvSpPr txBox="1"/>
      </xdr:nvSpPr>
      <xdr:spPr>
        <a:xfrm>
          <a:off x="2641111" y="1680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156400</xdr:rowOff>
    </xdr:from>
    <xdr:to>
      <xdr:col>10</xdr:col>
      <xdr:colOff>165100</xdr:colOff>
      <xdr:row>98</xdr:row>
      <xdr:rowOff>86550</xdr:rowOff>
    </xdr:to>
    <xdr:sp macro="" textlink="">
      <xdr:nvSpPr>
        <xdr:cNvPr id="259" name="楕円 258"/>
        <xdr:cNvSpPr/>
      </xdr:nvSpPr>
      <xdr:spPr>
        <a:xfrm>
          <a:off x="1968500" y="1678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77677</xdr:rowOff>
    </xdr:from>
    <xdr:ext cx="534377" cy="259045"/>
    <xdr:sp macro="" textlink="">
      <xdr:nvSpPr>
        <xdr:cNvPr id="260" name="テキスト ボックス 259"/>
        <xdr:cNvSpPr txBox="1"/>
      </xdr:nvSpPr>
      <xdr:spPr>
        <a:xfrm>
          <a:off x="1752111" y="1687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9055</xdr:rowOff>
    </xdr:from>
    <xdr:to>
      <xdr:col>6</xdr:col>
      <xdr:colOff>38100</xdr:colOff>
      <xdr:row>98</xdr:row>
      <xdr:rowOff>110655</xdr:rowOff>
    </xdr:to>
    <xdr:sp macro="" textlink="">
      <xdr:nvSpPr>
        <xdr:cNvPr id="261" name="楕円 260"/>
        <xdr:cNvSpPr/>
      </xdr:nvSpPr>
      <xdr:spPr>
        <a:xfrm>
          <a:off x="1079500" y="1681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101782</xdr:rowOff>
    </xdr:from>
    <xdr:ext cx="534377" cy="259045"/>
    <xdr:sp macro="" textlink="">
      <xdr:nvSpPr>
        <xdr:cNvPr id="262" name="テキスト ボックス 261"/>
        <xdr:cNvSpPr txBox="1"/>
      </xdr:nvSpPr>
      <xdr:spPr>
        <a:xfrm>
          <a:off x="863111" y="1690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46553</xdr:rowOff>
    </xdr:from>
    <xdr:to>
      <xdr:col>54</xdr:col>
      <xdr:colOff>189865</xdr:colOff>
      <xdr:row>38</xdr:row>
      <xdr:rowOff>109951</xdr:rowOff>
    </xdr:to>
    <xdr:cxnSp macro="">
      <xdr:nvCxnSpPr>
        <xdr:cNvPr id="286" name="直線コネクタ 285"/>
        <xdr:cNvCxnSpPr/>
      </xdr:nvCxnSpPr>
      <xdr:spPr>
        <a:xfrm flipV="1">
          <a:off x="10475595" y="5361503"/>
          <a:ext cx="1270" cy="1263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113778</xdr:rowOff>
    </xdr:from>
    <xdr:ext cx="534377" cy="259045"/>
    <xdr:sp macro="" textlink="">
      <xdr:nvSpPr>
        <xdr:cNvPr id="287" name="補助費等最小値テキスト"/>
        <xdr:cNvSpPr txBox="1"/>
      </xdr:nvSpPr>
      <xdr:spPr>
        <a:xfrm>
          <a:off x="10528300" y="662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109951</xdr:rowOff>
    </xdr:from>
    <xdr:to>
      <xdr:col>55</xdr:col>
      <xdr:colOff>88900</xdr:colOff>
      <xdr:row>38</xdr:row>
      <xdr:rowOff>109951</xdr:rowOff>
    </xdr:to>
    <xdr:cxnSp macro="">
      <xdr:nvCxnSpPr>
        <xdr:cNvPr id="288" name="直線コネクタ 287"/>
        <xdr:cNvCxnSpPr/>
      </xdr:nvCxnSpPr>
      <xdr:spPr>
        <a:xfrm>
          <a:off x="10388600" y="66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164680</xdr:rowOff>
    </xdr:from>
    <xdr:ext cx="599010" cy="259045"/>
    <xdr:sp macro="" textlink="">
      <xdr:nvSpPr>
        <xdr:cNvPr id="289" name="補助費等最大値テキスト"/>
        <xdr:cNvSpPr txBox="1"/>
      </xdr:nvSpPr>
      <xdr:spPr>
        <a:xfrm>
          <a:off x="10528300" y="513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46553</xdr:rowOff>
    </xdr:from>
    <xdr:to>
      <xdr:col>55</xdr:col>
      <xdr:colOff>88900</xdr:colOff>
      <xdr:row>31</xdr:row>
      <xdr:rowOff>46553</xdr:rowOff>
    </xdr:to>
    <xdr:cxnSp macro="">
      <xdr:nvCxnSpPr>
        <xdr:cNvPr id="290" name="直線コネクタ 289"/>
        <xdr:cNvCxnSpPr/>
      </xdr:nvCxnSpPr>
      <xdr:spPr>
        <a:xfrm>
          <a:off x="10388600" y="536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83754</xdr:rowOff>
    </xdr:from>
    <xdr:to>
      <xdr:col>55</xdr:col>
      <xdr:colOff>0</xdr:colOff>
      <xdr:row>35</xdr:row>
      <xdr:rowOff>92555</xdr:rowOff>
    </xdr:to>
    <xdr:cxnSp macro="">
      <xdr:nvCxnSpPr>
        <xdr:cNvPr id="291" name="直線コネクタ 290"/>
        <xdr:cNvCxnSpPr/>
      </xdr:nvCxnSpPr>
      <xdr:spPr>
        <a:xfrm>
          <a:off x="9639300" y="6084504"/>
          <a:ext cx="8382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124980</xdr:rowOff>
    </xdr:from>
    <xdr:ext cx="534377" cy="259045"/>
    <xdr:sp macro="" textlink="">
      <xdr:nvSpPr>
        <xdr:cNvPr id="292" name="補助費等平均値テキスト"/>
        <xdr:cNvSpPr txBox="1"/>
      </xdr:nvSpPr>
      <xdr:spPr>
        <a:xfrm>
          <a:off x="10528300" y="6125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146553</xdr:rowOff>
    </xdr:from>
    <xdr:to>
      <xdr:col>55</xdr:col>
      <xdr:colOff>50800</xdr:colOff>
      <xdr:row>36</xdr:row>
      <xdr:rowOff>76703</xdr:rowOff>
    </xdr:to>
    <xdr:sp macro="" textlink="">
      <xdr:nvSpPr>
        <xdr:cNvPr id="293" name="フローチャート: 判断 292"/>
        <xdr:cNvSpPr/>
      </xdr:nvSpPr>
      <xdr:spPr>
        <a:xfrm>
          <a:off x="10426700" y="614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83754</xdr:rowOff>
    </xdr:from>
    <xdr:to>
      <xdr:col>50</xdr:col>
      <xdr:colOff>114300</xdr:colOff>
      <xdr:row>35</xdr:row>
      <xdr:rowOff>170058</xdr:rowOff>
    </xdr:to>
    <xdr:cxnSp macro="">
      <xdr:nvCxnSpPr>
        <xdr:cNvPr id="294" name="直線コネクタ 293"/>
        <xdr:cNvCxnSpPr/>
      </xdr:nvCxnSpPr>
      <xdr:spPr>
        <a:xfrm flipV="1">
          <a:off x="8750300" y="6084504"/>
          <a:ext cx="889000" cy="8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155849</xdr:rowOff>
    </xdr:from>
    <xdr:to>
      <xdr:col>50</xdr:col>
      <xdr:colOff>165100</xdr:colOff>
      <xdr:row>36</xdr:row>
      <xdr:rowOff>85999</xdr:rowOff>
    </xdr:to>
    <xdr:sp macro="" textlink="">
      <xdr:nvSpPr>
        <xdr:cNvPr id="295" name="フローチャート: 判断 294"/>
        <xdr:cNvSpPr/>
      </xdr:nvSpPr>
      <xdr:spPr>
        <a:xfrm>
          <a:off x="95885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77126</xdr:rowOff>
    </xdr:from>
    <xdr:ext cx="534377" cy="259045"/>
    <xdr:sp macro="" textlink="">
      <xdr:nvSpPr>
        <xdr:cNvPr id="296" name="テキスト ボックス 295"/>
        <xdr:cNvSpPr txBox="1"/>
      </xdr:nvSpPr>
      <xdr:spPr>
        <a:xfrm>
          <a:off x="9372111" y="624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112161</xdr:rowOff>
    </xdr:from>
    <xdr:to>
      <xdr:col>45</xdr:col>
      <xdr:colOff>177800</xdr:colOff>
      <xdr:row>35</xdr:row>
      <xdr:rowOff>170058</xdr:rowOff>
    </xdr:to>
    <xdr:cxnSp macro="">
      <xdr:nvCxnSpPr>
        <xdr:cNvPr id="297" name="直線コネクタ 296"/>
        <xdr:cNvCxnSpPr/>
      </xdr:nvCxnSpPr>
      <xdr:spPr>
        <a:xfrm>
          <a:off x="7861300" y="6112911"/>
          <a:ext cx="889000" cy="57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16236</xdr:rowOff>
    </xdr:from>
    <xdr:to>
      <xdr:col>46</xdr:col>
      <xdr:colOff>38100</xdr:colOff>
      <xdr:row>36</xdr:row>
      <xdr:rowOff>117836</xdr:rowOff>
    </xdr:to>
    <xdr:sp macro="" textlink="">
      <xdr:nvSpPr>
        <xdr:cNvPr id="298" name="フローチャート: 判断 297"/>
        <xdr:cNvSpPr/>
      </xdr:nvSpPr>
      <xdr:spPr>
        <a:xfrm>
          <a:off x="8699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108963</xdr:rowOff>
    </xdr:from>
    <xdr:ext cx="534377" cy="259045"/>
    <xdr:sp macro="" textlink="">
      <xdr:nvSpPr>
        <xdr:cNvPr id="299" name="テキスト ボックス 298"/>
        <xdr:cNvSpPr txBox="1"/>
      </xdr:nvSpPr>
      <xdr:spPr>
        <a:xfrm>
          <a:off x="8483111" y="628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106385</xdr:rowOff>
    </xdr:from>
    <xdr:to>
      <xdr:col>41</xdr:col>
      <xdr:colOff>50800</xdr:colOff>
      <xdr:row>35</xdr:row>
      <xdr:rowOff>112161</xdr:rowOff>
    </xdr:to>
    <xdr:cxnSp macro="">
      <xdr:nvCxnSpPr>
        <xdr:cNvPr id="300" name="直線コネクタ 299"/>
        <xdr:cNvCxnSpPr/>
      </xdr:nvCxnSpPr>
      <xdr:spPr>
        <a:xfrm>
          <a:off x="6972300" y="6107135"/>
          <a:ext cx="889000" cy="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21882</xdr:rowOff>
    </xdr:from>
    <xdr:to>
      <xdr:col>41</xdr:col>
      <xdr:colOff>101600</xdr:colOff>
      <xdr:row>36</xdr:row>
      <xdr:rowOff>123482</xdr:rowOff>
    </xdr:to>
    <xdr:sp macro="" textlink="">
      <xdr:nvSpPr>
        <xdr:cNvPr id="301" name="フローチャート: 判断 300"/>
        <xdr:cNvSpPr/>
      </xdr:nvSpPr>
      <xdr:spPr>
        <a:xfrm>
          <a:off x="7810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114609</xdr:rowOff>
    </xdr:from>
    <xdr:ext cx="534377" cy="259045"/>
    <xdr:sp macro="" textlink="">
      <xdr:nvSpPr>
        <xdr:cNvPr id="302" name="テキスト ボックス 301"/>
        <xdr:cNvSpPr txBox="1"/>
      </xdr:nvSpPr>
      <xdr:spPr>
        <a:xfrm>
          <a:off x="7594111" y="628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52438</xdr:rowOff>
    </xdr:from>
    <xdr:to>
      <xdr:col>36</xdr:col>
      <xdr:colOff>165100</xdr:colOff>
      <xdr:row>36</xdr:row>
      <xdr:rowOff>154038</xdr:rowOff>
    </xdr:to>
    <xdr:sp macro="" textlink="">
      <xdr:nvSpPr>
        <xdr:cNvPr id="303" name="フローチャート: 判断 302"/>
        <xdr:cNvSpPr/>
      </xdr:nvSpPr>
      <xdr:spPr>
        <a:xfrm>
          <a:off x="6921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145165</xdr:rowOff>
    </xdr:from>
    <xdr:ext cx="534377" cy="259045"/>
    <xdr:sp macro="" textlink="">
      <xdr:nvSpPr>
        <xdr:cNvPr id="304" name="テキスト ボックス 303"/>
        <xdr:cNvSpPr txBox="1"/>
      </xdr:nvSpPr>
      <xdr:spPr>
        <a:xfrm>
          <a:off x="6705111" y="631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41755</xdr:rowOff>
    </xdr:from>
    <xdr:to>
      <xdr:col>55</xdr:col>
      <xdr:colOff>50800</xdr:colOff>
      <xdr:row>35</xdr:row>
      <xdr:rowOff>143355</xdr:rowOff>
    </xdr:to>
    <xdr:sp macro="" textlink="">
      <xdr:nvSpPr>
        <xdr:cNvPr id="310" name="楕円 309"/>
        <xdr:cNvSpPr/>
      </xdr:nvSpPr>
      <xdr:spPr>
        <a:xfrm>
          <a:off x="10426700" y="604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64632</xdr:rowOff>
    </xdr:from>
    <xdr:ext cx="534377" cy="259045"/>
    <xdr:sp macro="" textlink="">
      <xdr:nvSpPr>
        <xdr:cNvPr id="311" name="補助費等該当値テキスト"/>
        <xdr:cNvSpPr txBox="1"/>
      </xdr:nvSpPr>
      <xdr:spPr>
        <a:xfrm>
          <a:off x="10528300" y="589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32954</xdr:rowOff>
    </xdr:from>
    <xdr:to>
      <xdr:col>50</xdr:col>
      <xdr:colOff>165100</xdr:colOff>
      <xdr:row>35</xdr:row>
      <xdr:rowOff>134554</xdr:rowOff>
    </xdr:to>
    <xdr:sp macro="" textlink="">
      <xdr:nvSpPr>
        <xdr:cNvPr id="312" name="楕円 311"/>
        <xdr:cNvSpPr/>
      </xdr:nvSpPr>
      <xdr:spPr>
        <a:xfrm>
          <a:off x="9588500" y="603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151081</xdr:rowOff>
    </xdr:from>
    <xdr:ext cx="534377" cy="259045"/>
    <xdr:sp macro="" textlink="">
      <xdr:nvSpPr>
        <xdr:cNvPr id="313" name="テキスト ボックス 312"/>
        <xdr:cNvSpPr txBox="1"/>
      </xdr:nvSpPr>
      <xdr:spPr>
        <a:xfrm>
          <a:off x="9372111" y="5808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119258</xdr:rowOff>
    </xdr:from>
    <xdr:to>
      <xdr:col>46</xdr:col>
      <xdr:colOff>38100</xdr:colOff>
      <xdr:row>36</xdr:row>
      <xdr:rowOff>49408</xdr:rowOff>
    </xdr:to>
    <xdr:sp macro="" textlink="">
      <xdr:nvSpPr>
        <xdr:cNvPr id="314" name="楕円 313"/>
        <xdr:cNvSpPr/>
      </xdr:nvSpPr>
      <xdr:spPr>
        <a:xfrm>
          <a:off x="8699500" y="612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65935</xdr:rowOff>
    </xdr:from>
    <xdr:ext cx="534377" cy="259045"/>
    <xdr:sp macro="" textlink="">
      <xdr:nvSpPr>
        <xdr:cNvPr id="315" name="テキスト ボックス 314"/>
        <xdr:cNvSpPr txBox="1"/>
      </xdr:nvSpPr>
      <xdr:spPr>
        <a:xfrm>
          <a:off x="8483111" y="589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61361</xdr:rowOff>
    </xdr:from>
    <xdr:to>
      <xdr:col>41</xdr:col>
      <xdr:colOff>101600</xdr:colOff>
      <xdr:row>35</xdr:row>
      <xdr:rowOff>162961</xdr:rowOff>
    </xdr:to>
    <xdr:sp macro="" textlink="">
      <xdr:nvSpPr>
        <xdr:cNvPr id="316" name="楕円 315"/>
        <xdr:cNvSpPr/>
      </xdr:nvSpPr>
      <xdr:spPr>
        <a:xfrm>
          <a:off x="7810500" y="606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8038</xdr:rowOff>
    </xdr:from>
    <xdr:ext cx="534377" cy="259045"/>
    <xdr:sp macro="" textlink="">
      <xdr:nvSpPr>
        <xdr:cNvPr id="317" name="テキスト ボックス 316"/>
        <xdr:cNvSpPr txBox="1"/>
      </xdr:nvSpPr>
      <xdr:spPr>
        <a:xfrm>
          <a:off x="7594111" y="5837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55585</xdr:rowOff>
    </xdr:from>
    <xdr:to>
      <xdr:col>36</xdr:col>
      <xdr:colOff>165100</xdr:colOff>
      <xdr:row>35</xdr:row>
      <xdr:rowOff>157185</xdr:rowOff>
    </xdr:to>
    <xdr:sp macro="" textlink="">
      <xdr:nvSpPr>
        <xdr:cNvPr id="318" name="楕円 317"/>
        <xdr:cNvSpPr/>
      </xdr:nvSpPr>
      <xdr:spPr>
        <a:xfrm>
          <a:off x="6921500" y="605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2262</xdr:rowOff>
    </xdr:from>
    <xdr:ext cx="534377" cy="259045"/>
    <xdr:sp macro="" textlink="">
      <xdr:nvSpPr>
        <xdr:cNvPr id="319" name="テキスト ボックス 318"/>
        <xdr:cNvSpPr txBox="1"/>
      </xdr:nvSpPr>
      <xdr:spPr>
        <a:xfrm>
          <a:off x="6705111" y="583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153800</xdr:rowOff>
    </xdr:from>
    <xdr:to>
      <xdr:col>54</xdr:col>
      <xdr:colOff>189865</xdr:colOff>
      <xdr:row>58</xdr:row>
      <xdr:rowOff>72130</xdr:rowOff>
    </xdr:to>
    <xdr:cxnSp macro="">
      <xdr:nvCxnSpPr>
        <xdr:cNvPr id="341" name="直線コネクタ 340"/>
        <xdr:cNvCxnSpPr/>
      </xdr:nvCxnSpPr>
      <xdr:spPr>
        <a:xfrm flipV="1">
          <a:off x="10475595" y="8897750"/>
          <a:ext cx="1270" cy="1118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75957</xdr:rowOff>
    </xdr:from>
    <xdr:ext cx="534377" cy="259045"/>
    <xdr:sp macro="" textlink="">
      <xdr:nvSpPr>
        <xdr:cNvPr id="342" name="普通建設事業費最小値テキスト"/>
        <xdr:cNvSpPr txBox="1"/>
      </xdr:nvSpPr>
      <xdr:spPr>
        <a:xfrm>
          <a:off x="10528300" y="100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72130</xdr:rowOff>
    </xdr:from>
    <xdr:to>
      <xdr:col>55</xdr:col>
      <xdr:colOff>88900</xdr:colOff>
      <xdr:row>58</xdr:row>
      <xdr:rowOff>72130</xdr:rowOff>
    </xdr:to>
    <xdr:cxnSp macro="">
      <xdr:nvCxnSpPr>
        <xdr:cNvPr id="343" name="直線コネクタ 342"/>
        <xdr:cNvCxnSpPr/>
      </xdr:nvCxnSpPr>
      <xdr:spPr>
        <a:xfrm>
          <a:off x="10388600" y="1001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100477</xdr:rowOff>
    </xdr:from>
    <xdr:ext cx="599010" cy="259045"/>
    <xdr:sp macro="" textlink="">
      <xdr:nvSpPr>
        <xdr:cNvPr id="344" name="普通建設事業費最大値テキスト"/>
        <xdr:cNvSpPr txBox="1"/>
      </xdr:nvSpPr>
      <xdr:spPr>
        <a:xfrm>
          <a:off x="10528300" y="867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153800</xdr:rowOff>
    </xdr:from>
    <xdr:to>
      <xdr:col>55</xdr:col>
      <xdr:colOff>88900</xdr:colOff>
      <xdr:row>51</xdr:row>
      <xdr:rowOff>153800</xdr:rowOff>
    </xdr:to>
    <xdr:cxnSp macro="">
      <xdr:nvCxnSpPr>
        <xdr:cNvPr id="345" name="直線コネクタ 344"/>
        <xdr:cNvCxnSpPr/>
      </xdr:nvCxnSpPr>
      <xdr:spPr>
        <a:xfrm>
          <a:off x="10388600" y="8897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38992</xdr:rowOff>
    </xdr:from>
    <xdr:to>
      <xdr:col>55</xdr:col>
      <xdr:colOff>0</xdr:colOff>
      <xdr:row>57</xdr:row>
      <xdr:rowOff>140550</xdr:rowOff>
    </xdr:to>
    <xdr:cxnSp macro="">
      <xdr:nvCxnSpPr>
        <xdr:cNvPr id="346" name="直線コネクタ 345"/>
        <xdr:cNvCxnSpPr/>
      </xdr:nvCxnSpPr>
      <xdr:spPr>
        <a:xfrm>
          <a:off x="9639300" y="9811642"/>
          <a:ext cx="838200" cy="10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65266</xdr:rowOff>
    </xdr:from>
    <xdr:ext cx="534377" cy="259045"/>
    <xdr:sp macro="" textlink="">
      <xdr:nvSpPr>
        <xdr:cNvPr id="347" name="普通建設事業費平均値テキスト"/>
        <xdr:cNvSpPr txBox="1"/>
      </xdr:nvSpPr>
      <xdr:spPr>
        <a:xfrm>
          <a:off x="10528300" y="949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42389</xdr:rowOff>
    </xdr:from>
    <xdr:to>
      <xdr:col>55</xdr:col>
      <xdr:colOff>50800</xdr:colOff>
      <xdr:row>56</xdr:row>
      <xdr:rowOff>143989</xdr:rowOff>
    </xdr:to>
    <xdr:sp macro="" textlink="">
      <xdr:nvSpPr>
        <xdr:cNvPr id="348" name="フローチャート: 判断 347"/>
        <xdr:cNvSpPr/>
      </xdr:nvSpPr>
      <xdr:spPr>
        <a:xfrm>
          <a:off x="104267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38992</xdr:rowOff>
    </xdr:from>
    <xdr:to>
      <xdr:col>50</xdr:col>
      <xdr:colOff>114300</xdr:colOff>
      <xdr:row>57</xdr:row>
      <xdr:rowOff>40538</xdr:rowOff>
    </xdr:to>
    <xdr:cxnSp macro="">
      <xdr:nvCxnSpPr>
        <xdr:cNvPr id="349" name="直線コネクタ 348"/>
        <xdr:cNvCxnSpPr/>
      </xdr:nvCxnSpPr>
      <xdr:spPr>
        <a:xfrm flipV="1">
          <a:off x="8750300" y="9811642"/>
          <a:ext cx="889000" cy="1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25038</xdr:rowOff>
    </xdr:from>
    <xdr:to>
      <xdr:col>50</xdr:col>
      <xdr:colOff>165100</xdr:colOff>
      <xdr:row>56</xdr:row>
      <xdr:rowOff>126638</xdr:rowOff>
    </xdr:to>
    <xdr:sp macro="" textlink="">
      <xdr:nvSpPr>
        <xdr:cNvPr id="350" name="フローチャート: 判断 349"/>
        <xdr:cNvSpPr/>
      </xdr:nvSpPr>
      <xdr:spPr>
        <a:xfrm>
          <a:off x="9588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143165</xdr:rowOff>
    </xdr:from>
    <xdr:ext cx="534377" cy="259045"/>
    <xdr:sp macro="" textlink="">
      <xdr:nvSpPr>
        <xdr:cNvPr id="351" name="テキスト ボックス 350"/>
        <xdr:cNvSpPr txBox="1"/>
      </xdr:nvSpPr>
      <xdr:spPr>
        <a:xfrm>
          <a:off x="9372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139320</xdr:rowOff>
    </xdr:from>
    <xdr:to>
      <xdr:col>45</xdr:col>
      <xdr:colOff>177800</xdr:colOff>
      <xdr:row>57</xdr:row>
      <xdr:rowOff>40538</xdr:rowOff>
    </xdr:to>
    <xdr:cxnSp macro="">
      <xdr:nvCxnSpPr>
        <xdr:cNvPr id="352" name="直線コネクタ 351"/>
        <xdr:cNvCxnSpPr/>
      </xdr:nvCxnSpPr>
      <xdr:spPr>
        <a:xfrm>
          <a:off x="7861300" y="9740520"/>
          <a:ext cx="889000" cy="7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51044</xdr:rowOff>
    </xdr:from>
    <xdr:to>
      <xdr:col>46</xdr:col>
      <xdr:colOff>38100</xdr:colOff>
      <xdr:row>56</xdr:row>
      <xdr:rowOff>152644</xdr:rowOff>
    </xdr:to>
    <xdr:sp macro="" textlink="">
      <xdr:nvSpPr>
        <xdr:cNvPr id="353" name="フローチャート: 判断 352"/>
        <xdr:cNvSpPr/>
      </xdr:nvSpPr>
      <xdr:spPr>
        <a:xfrm>
          <a:off x="8699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169171</xdr:rowOff>
    </xdr:from>
    <xdr:ext cx="534377" cy="259045"/>
    <xdr:sp macro="" textlink="">
      <xdr:nvSpPr>
        <xdr:cNvPr id="354" name="テキスト ボックス 353"/>
        <xdr:cNvSpPr txBox="1"/>
      </xdr:nvSpPr>
      <xdr:spPr>
        <a:xfrm>
          <a:off x="8483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120767</xdr:rowOff>
    </xdr:from>
    <xdr:to>
      <xdr:col>41</xdr:col>
      <xdr:colOff>50800</xdr:colOff>
      <xdr:row>56</xdr:row>
      <xdr:rowOff>139320</xdr:rowOff>
    </xdr:to>
    <xdr:cxnSp macro="">
      <xdr:nvCxnSpPr>
        <xdr:cNvPr id="355" name="直線コネクタ 354"/>
        <xdr:cNvCxnSpPr/>
      </xdr:nvCxnSpPr>
      <xdr:spPr>
        <a:xfrm>
          <a:off x="6972300" y="9721967"/>
          <a:ext cx="889000" cy="18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41081</xdr:rowOff>
    </xdr:from>
    <xdr:to>
      <xdr:col>41</xdr:col>
      <xdr:colOff>101600</xdr:colOff>
      <xdr:row>56</xdr:row>
      <xdr:rowOff>142681</xdr:rowOff>
    </xdr:to>
    <xdr:sp macro="" textlink="">
      <xdr:nvSpPr>
        <xdr:cNvPr id="356" name="フローチャート: 判断 355"/>
        <xdr:cNvSpPr/>
      </xdr:nvSpPr>
      <xdr:spPr>
        <a:xfrm>
          <a:off x="7810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159208</xdr:rowOff>
    </xdr:from>
    <xdr:ext cx="534377" cy="259045"/>
    <xdr:sp macro="" textlink="">
      <xdr:nvSpPr>
        <xdr:cNvPr id="357" name="テキスト ボックス 356"/>
        <xdr:cNvSpPr txBox="1"/>
      </xdr:nvSpPr>
      <xdr:spPr>
        <a:xfrm>
          <a:off x="7594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115811</xdr:rowOff>
    </xdr:from>
    <xdr:to>
      <xdr:col>36</xdr:col>
      <xdr:colOff>165100</xdr:colOff>
      <xdr:row>56</xdr:row>
      <xdr:rowOff>45961</xdr:rowOff>
    </xdr:to>
    <xdr:sp macro="" textlink="">
      <xdr:nvSpPr>
        <xdr:cNvPr id="358" name="フローチャート: 判断 357"/>
        <xdr:cNvSpPr/>
      </xdr:nvSpPr>
      <xdr:spPr>
        <a:xfrm>
          <a:off x="6921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62488</xdr:rowOff>
    </xdr:from>
    <xdr:ext cx="599010" cy="259045"/>
    <xdr:sp macro="" textlink="">
      <xdr:nvSpPr>
        <xdr:cNvPr id="359" name="テキスト ボックス 358"/>
        <xdr:cNvSpPr txBox="1"/>
      </xdr:nvSpPr>
      <xdr:spPr>
        <a:xfrm>
          <a:off x="6672795"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89750</xdr:rowOff>
    </xdr:from>
    <xdr:to>
      <xdr:col>55</xdr:col>
      <xdr:colOff>50800</xdr:colOff>
      <xdr:row>58</xdr:row>
      <xdr:rowOff>19900</xdr:rowOff>
    </xdr:to>
    <xdr:sp macro="" textlink="">
      <xdr:nvSpPr>
        <xdr:cNvPr id="365" name="楕円 364"/>
        <xdr:cNvSpPr/>
      </xdr:nvSpPr>
      <xdr:spPr>
        <a:xfrm>
          <a:off x="10426700" y="986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4677</xdr:rowOff>
    </xdr:from>
    <xdr:ext cx="534377" cy="259045"/>
    <xdr:sp macro="" textlink="">
      <xdr:nvSpPr>
        <xdr:cNvPr id="366" name="普通建設事業費該当値テキスト"/>
        <xdr:cNvSpPr txBox="1"/>
      </xdr:nvSpPr>
      <xdr:spPr>
        <a:xfrm>
          <a:off x="10528300" y="977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159642</xdr:rowOff>
    </xdr:from>
    <xdr:to>
      <xdr:col>50</xdr:col>
      <xdr:colOff>165100</xdr:colOff>
      <xdr:row>57</xdr:row>
      <xdr:rowOff>89792</xdr:rowOff>
    </xdr:to>
    <xdr:sp macro="" textlink="">
      <xdr:nvSpPr>
        <xdr:cNvPr id="367" name="楕円 366"/>
        <xdr:cNvSpPr/>
      </xdr:nvSpPr>
      <xdr:spPr>
        <a:xfrm>
          <a:off x="9588500" y="976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80919</xdr:rowOff>
    </xdr:from>
    <xdr:ext cx="534377" cy="259045"/>
    <xdr:sp macro="" textlink="">
      <xdr:nvSpPr>
        <xdr:cNvPr id="368" name="テキスト ボックス 367"/>
        <xdr:cNvSpPr txBox="1"/>
      </xdr:nvSpPr>
      <xdr:spPr>
        <a:xfrm>
          <a:off x="9372111" y="985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161188</xdr:rowOff>
    </xdr:from>
    <xdr:to>
      <xdr:col>46</xdr:col>
      <xdr:colOff>38100</xdr:colOff>
      <xdr:row>57</xdr:row>
      <xdr:rowOff>91338</xdr:rowOff>
    </xdr:to>
    <xdr:sp macro="" textlink="">
      <xdr:nvSpPr>
        <xdr:cNvPr id="369" name="楕円 368"/>
        <xdr:cNvSpPr/>
      </xdr:nvSpPr>
      <xdr:spPr>
        <a:xfrm>
          <a:off x="8699500" y="976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82465</xdr:rowOff>
    </xdr:from>
    <xdr:ext cx="534377" cy="259045"/>
    <xdr:sp macro="" textlink="">
      <xdr:nvSpPr>
        <xdr:cNvPr id="370" name="テキスト ボックス 369"/>
        <xdr:cNvSpPr txBox="1"/>
      </xdr:nvSpPr>
      <xdr:spPr>
        <a:xfrm>
          <a:off x="8483111" y="985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88520</xdr:rowOff>
    </xdr:from>
    <xdr:to>
      <xdr:col>41</xdr:col>
      <xdr:colOff>101600</xdr:colOff>
      <xdr:row>57</xdr:row>
      <xdr:rowOff>18670</xdr:rowOff>
    </xdr:to>
    <xdr:sp macro="" textlink="">
      <xdr:nvSpPr>
        <xdr:cNvPr id="371" name="楕円 370"/>
        <xdr:cNvSpPr/>
      </xdr:nvSpPr>
      <xdr:spPr>
        <a:xfrm>
          <a:off x="7810500" y="968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9797</xdr:rowOff>
    </xdr:from>
    <xdr:ext cx="534377" cy="259045"/>
    <xdr:sp macro="" textlink="">
      <xdr:nvSpPr>
        <xdr:cNvPr id="372" name="テキスト ボックス 371"/>
        <xdr:cNvSpPr txBox="1"/>
      </xdr:nvSpPr>
      <xdr:spPr>
        <a:xfrm>
          <a:off x="7594111" y="978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69967</xdr:rowOff>
    </xdr:from>
    <xdr:to>
      <xdr:col>36</xdr:col>
      <xdr:colOff>165100</xdr:colOff>
      <xdr:row>57</xdr:row>
      <xdr:rowOff>117</xdr:rowOff>
    </xdr:to>
    <xdr:sp macro="" textlink="">
      <xdr:nvSpPr>
        <xdr:cNvPr id="373" name="楕円 372"/>
        <xdr:cNvSpPr/>
      </xdr:nvSpPr>
      <xdr:spPr>
        <a:xfrm>
          <a:off x="6921500" y="96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162694</xdr:rowOff>
    </xdr:from>
    <xdr:ext cx="534377" cy="259045"/>
    <xdr:sp macro="" textlink="">
      <xdr:nvSpPr>
        <xdr:cNvPr id="374" name="テキスト ボックス 373"/>
        <xdr:cNvSpPr txBox="1"/>
      </xdr:nvSpPr>
      <xdr:spPr>
        <a:xfrm>
          <a:off x="6705111" y="9763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57971</xdr:rowOff>
    </xdr:from>
    <xdr:to>
      <xdr:col>54</xdr:col>
      <xdr:colOff>189865</xdr:colOff>
      <xdr:row>78</xdr:row>
      <xdr:rowOff>139700</xdr:rowOff>
    </xdr:to>
    <xdr:cxnSp macro="">
      <xdr:nvCxnSpPr>
        <xdr:cNvPr id="396" name="直線コネクタ 395"/>
        <xdr:cNvCxnSpPr/>
      </xdr:nvCxnSpPr>
      <xdr:spPr>
        <a:xfrm flipV="1">
          <a:off x="10475595" y="12059471"/>
          <a:ext cx="1270" cy="145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7"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4648</xdr:rowOff>
    </xdr:from>
    <xdr:ext cx="599010" cy="259045"/>
    <xdr:sp macro="" textlink="">
      <xdr:nvSpPr>
        <xdr:cNvPr id="399" name="普通建設事業費 （ うち新規整備　）最大値テキスト"/>
        <xdr:cNvSpPr txBox="1"/>
      </xdr:nvSpPr>
      <xdr:spPr>
        <a:xfrm>
          <a:off x="10528300" y="1183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57971</xdr:rowOff>
    </xdr:from>
    <xdr:to>
      <xdr:col>55</xdr:col>
      <xdr:colOff>88900</xdr:colOff>
      <xdr:row>70</xdr:row>
      <xdr:rowOff>57971</xdr:rowOff>
    </xdr:to>
    <xdr:cxnSp macro="">
      <xdr:nvCxnSpPr>
        <xdr:cNvPr id="400" name="直線コネクタ 399"/>
        <xdr:cNvCxnSpPr/>
      </xdr:nvCxnSpPr>
      <xdr:spPr>
        <a:xfrm>
          <a:off x="10388600" y="1205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57669</xdr:rowOff>
    </xdr:from>
    <xdr:to>
      <xdr:col>55</xdr:col>
      <xdr:colOff>0</xdr:colOff>
      <xdr:row>78</xdr:row>
      <xdr:rowOff>91393</xdr:rowOff>
    </xdr:to>
    <xdr:cxnSp macro="">
      <xdr:nvCxnSpPr>
        <xdr:cNvPr id="401" name="直線コネクタ 400"/>
        <xdr:cNvCxnSpPr/>
      </xdr:nvCxnSpPr>
      <xdr:spPr>
        <a:xfrm>
          <a:off x="9639300" y="13430769"/>
          <a:ext cx="838200" cy="33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58915</xdr:rowOff>
    </xdr:from>
    <xdr:ext cx="534377" cy="259045"/>
    <xdr:sp macro="" textlink="">
      <xdr:nvSpPr>
        <xdr:cNvPr id="402" name="普通建設事業費 （ うち新規整備　）平均値テキスト"/>
        <xdr:cNvSpPr txBox="1"/>
      </xdr:nvSpPr>
      <xdr:spPr>
        <a:xfrm>
          <a:off x="10528300" y="13089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36038</xdr:rowOff>
    </xdr:from>
    <xdr:to>
      <xdr:col>55</xdr:col>
      <xdr:colOff>50800</xdr:colOff>
      <xdr:row>77</xdr:row>
      <xdr:rowOff>137638</xdr:rowOff>
    </xdr:to>
    <xdr:sp macro="" textlink="">
      <xdr:nvSpPr>
        <xdr:cNvPr id="403" name="フローチャート: 判断 402"/>
        <xdr:cNvSpPr/>
      </xdr:nvSpPr>
      <xdr:spPr>
        <a:xfrm>
          <a:off x="104267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90377</xdr:rowOff>
    </xdr:from>
    <xdr:to>
      <xdr:col>50</xdr:col>
      <xdr:colOff>114300</xdr:colOff>
      <xdr:row>78</xdr:row>
      <xdr:rowOff>57669</xdr:rowOff>
    </xdr:to>
    <xdr:cxnSp macro="">
      <xdr:nvCxnSpPr>
        <xdr:cNvPr id="404" name="直線コネクタ 403"/>
        <xdr:cNvCxnSpPr/>
      </xdr:nvCxnSpPr>
      <xdr:spPr>
        <a:xfrm>
          <a:off x="8750300" y="13292027"/>
          <a:ext cx="889000" cy="138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13353</xdr:rowOff>
    </xdr:from>
    <xdr:to>
      <xdr:col>50</xdr:col>
      <xdr:colOff>165100</xdr:colOff>
      <xdr:row>77</xdr:row>
      <xdr:rowOff>114953</xdr:rowOff>
    </xdr:to>
    <xdr:sp macro="" textlink="">
      <xdr:nvSpPr>
        <xdr:cNvPr id="405" name="フローチャート: 判断 404"/>
        <xdr:cNvSpPr/>
      </xdr:nvSpPr>
      <xdr:spPr>
        <a:xfrm>
          <a:off x="9588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131480</xdr:rowOff>
    </xdr:from>
    <xdr:ext cx="534377" cy="259045"/>
    <xdr:sp macro="" textlink="">
      <xdr:nvSpPr>
        <xdr:cNvPr id="406" name="テキスト ボックス 405"/>
        <xdr:cNvSpPr txBox="1"/>
      </xdr:nvSpPr>
      <xdr:spPr>
        <a:xfrm>
          <a:off x="9372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20005</xdr:rowOff>
    </xdr:from>
    <xdr:to>
      <xdr:col>45</xdr:col>
      <xdr:colOff>177800</xdr:colOff>
      <xdr:row>77</xdr:row>
      <xdr:rowOff>90377</xdr:rowOff>
    </xdr:to>
    <xdr:cxnSp macro="">
      <xdr:nvCxnSpPr>
        <xdr:cNvPr id="407" name="直線コネクタ 406"/>
        <xdr:cNvCxnSpPr/>
      </xdr:nvCxnSpPr>
      <xdr:spPr>
        <a:xfrm>
          <a:off x="7861300" y="13050205"/>
          <a:ext cx="889000" cy="241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159986</xdr:rowOff>
    </xdr:from>
    <xdr:to>
      <xdr:col>46</xdr:col>
      <xdr:colOff>38100</xdr:colOff>
      <xdr:row>77</xdr:row>
      <xdr:rowOff>90136</xdr:rowOff>
    </xdr:to>
    <xdr:sp macro="" textlink="">
      <xdr:nvSpPr>
        <xdr:cNvPr id="408" name="フローチャート: 判断 407"/>
        <xdr:cNvSpPr/>
      </xdr:nvSpPr>
      <xdr:spPr>
        <a:xfrm>
          <a:off x="8699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106663</xdr:rowOff>
    </xdr:from>
    <xdr:ext cx="534377" cy="259045"/>
    <xdr:sp macro="" textlink="">
      <xdr:nvSpPr>
        <xdr:cNvPr id="409" name="テキスト ボックス 408"/>
        <xdr:cNvSpPr txBox="1"/>
      </xdr:nvSpPr>
      <xdr:spPr>
        <a:xfrm>
          <a:off x="8483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20005</xdr:rowOff>
    </xdr:from>
    <xdr:to>
      <xdr:col>41</xdr:col>
      <xdr:colOff>50800</xdr:colOff>
      <xdr:row>78</xdr:row>
      <xdr:rowOff>10423</xdr:rowOff>
    </xdr:to>
    <xdr:cxnSp macro="">
      <xdr:nvCxnSpPr>
        <xdr:cNvPr id="410" name="直線コネクタ 409"/>
        <xdr:cNvCxnSpPr/>
      </xdr:nvCxnSpPr>
      <xdr:spPr>
        <a:xfrm flipV="1">
          <a:off x="6972300" y="13050205"/>
          <a:ext cx="889000" cy="33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62181</xdr:rowOff>
    </xdr:from>
    <xdr:to>
      <xdr:col>41</xdr:col>
      <xdr:colOff>101600</xdr:colOff>
      <xdr:row>76</xdr:row>
      <xdr:rowOff>163781</xdr:rowOff>
    </xdr:to>
    <xdr:sp macro="" textlink="">
      <xdr:nvSpPr>
        <xdr:cNvPr id="411" name="フローチャート: 判断 410"/>
        <xdr:cNvSpPr/>
      </xdr:nvSpPr>
      <xdr:spPr>
        <a:xfrm>
          <a:off x="7810500" y="1309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154908</xdr:rowOff>
    </xdr:from>
    <xdr:ext cx="534377" cy="259045"/>
    <xdr:sp macro="" textlink="">
      <xdr:nvSpPr>
        <xdr:cNvPr id="412" name="テキスト ボックス 411"/>
        <xdr:cNvSpPr txBox="1"/>
      </xdr:nvSpPr>
      <xdr:spPr>
        <a:xfrm>
          <a:off x="7594111" y="1318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126391</xdr:rowOff>
    </xdr:from>
    <xdr:to>
      <xdr:col>36</xdr:col>
      <xdr:colOff>165100</xdr:colOff>
      <xdr:row>76</xdr:row>
      <xdr:rowOff>56541</xdr:rowOff>
    </xdr:to>
    <xdr:sp macro="" textlink="">
      <xdr:nvSpPr>
        <xdr:cNvPr id="413" name="フローチャート: 判断 412"/>
        <xdr:cNvSpPr/>
      </xdr:nvSpPr>
      <xdr:spPr>
        <a:xfrm>
          <a:off x="6921500" y="12985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73068</xdr:rowOff>
    </xdr:from>
    <xdr:ext cx="534377" cy="259045"/>
    <xdr:sp macro="" textlink="">
      <xdr:nvSpPr>
        <xdr:cNvPr id="414" name="テキスト ボックス 413"/>
        <xdr:cNvSpPr txBox="1"/>
      </xdr:nvSpPr>
      <xdr:spPr>
        <a:xfrm>
          <a:off x="6705111" y="1276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40593</xdr:rowOff>
    </xdr:from>
    <xdr:to>
      <xdr:col>55</xdr:col>
      <xdr:colOff>50800</xdr:colOff>
      <xdr:row>78</xdr:row>
      <xdr:rowOff>142193</xdr:rowOff>
    </xdr:to>
    <xdr:sp macro="" textlink="">
      <xdr:nvSpPr>
        <xdr:cNvPr id="420" name="楕円 419"/>
        <xdr:cNvSpPr/>
      </xdr:nvSpPr>
      <xdr:spPr>
        <a:xfrm>
          <a:off x="10426700" y="1341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126970</xdr:rowOff>
    </xdr:from>
    <xdr:ext cx="469744" cy="259045"/>
    <xdr:sp macro="" textlink="">
      <xdr:nvSpPr>
        <xdr:cNvPr id="421" name="普通建設事業費 （ うち新規整備　）該当値テキスト"/>
        <xdr:cNvSpPr txBox="1"/>
      </xdr:nvSpPr>
      <xdr:spPr>
        <a:xfrm>
          <a:off x="10528300" y="1332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6869</xdr:rowOff>
    </xdr:from>
    <xdr:to>
      <xdr:col>50</xdr:col>
      <xdr:colOff>165100</xdr:colOff>
      <xdr:row>78</xdr:row>
      <xdr:rowOff>108469</xdr:rowOff>
    </xdr:to>
    <xdr:sp macro="" textlink="">
      <xdr:nvSpPr>
        <xdr:cNvPr id="422" name="楕円 421"/>
        <xdr:cNvSpPr/>
      </xdr:nvSpPr>
      <xdr:spPr>
        <a:xfrm>
          <a:off x="9588500" y="1337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99596</xdr:rowOff>
    </xdr:from>
    <xdr:ext cx="469744" cy="259045"/>
    <xdr:sp macro="" textlink="">
      <xdr:nvSpPr>
        <xdr:cNvPr id="423" name="テキスト ボックス 422"/>
        <xdr:cNvSpPr txBox="1"/>
      </xdr:nvSpPr>
      <xdr:spPr>
        <a:xfrm>
          <a:off x="9404428" y="13472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39577</xdr:rowOff>
    </xdr:from>
    <xdr:to>
      <xdr:col>46</xdr:col>
      <xdr:colOff>38100</xdr:colOff>
      <xdr:row>77</xdr:row>
      <xdr:rowOff>141177</xdr:rowOff>
    </xdr:to>
    <xdr:sp macro="" textlink="">
      <xdr:nvSpPr>
        <xdr:cNvPr id="424" name="楕円 423"/>
        <xdr:cNvSpPr/>
      </xdr:nvSpPr>
      <xdr:spPr>
        <a:xfrm>
          <a:off x="8699500" y="1324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132304</xdr:rowOff>
    </xdr:from>
    <xdr:ext cx="534377" cy="259045"/>
    <xdr:sp macro="" textlink="">
      <xdr:nvSpPr>
        <xdr:cNvPr id="425" name="テキスト ボックス 424"/>
        <xdr:cNvSpPr txBox="1"/>
      </xdr:nvSpPr>
      <xdr:spPr>
        <a:xfrm>
          <a:off x="8483111" y="13333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140655</xdr:rowOff>
    </xdr:from>
    <xdr:to>
      <xdr:col>41</xdr:col>
      <xdr:colOff>101600</xdr:colOff>
      <xdr:row>76</xdr:row>
      <xdr:rowOff>70805</xdr:rowOff>
    </xdr:to>
    <xdr:sp macro="" textlink="">
      <xdr:nvSpPr>
        <xdr:cNvPr id="426" name="楕円 425"/>
        <xdr:cNvSpPr/>
      </xdr:nvSpPr>
      <xdr:spPr>
        <a:xfrm>
          <a:off x="7810500" y="1299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87332</xdr:rowOff>
    </xdr:from>
    <xdr:ext cx="534377" cy="259045"/>
    <xdr:sp macro="" textlink="">
      <xdr:nvSpPr>
        <xdr:cNvPr id="427" name="テキスト ボックス 426"/>
        <xdr:cNvSpPr txBox="1"/>
      </xdr:nvSpPr>
      <xdr:spPr>
        <a:xfrm>
          <a:off x="7594111" y="12774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131073</xdr:rowOff>
    </xdr:from>
    <xdr:to>
      <xdr:col>36</xdr:col>
      <xdr:colOff>165100</xdr:colOff>
      <xdr:row>78</xdr:row>
      <xdr:rowOff>61223</xdr:rowOff>
    </xdr:to>
    <xdr:sp macro="" textlink="">
      <xdr:nvSpPr>
        <xdr:cNvPr id="428" name="楕円 427"/>
        <xdr:cNvSpPr/>
      </xdr:nvSpPr>
      <xdr:spPr>
        <a:xfrm>
          <a:off x="6921500" y="1333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52350</xdr:rowOff>
    </xdr:from>
    <xdr:ext cx="534377" cy="259045"/>
    <xdr:sp macro="" textlink="">
      <xdr:nvSpPr>
        <xdr:cNvPr id="429" name="テキスト ボックス 428"/>
        <xdr:cNvSpPr txBox="1"/>
      </xdr:nvSpPr>
      <xdr:spPr>
        <a:xfrm>
          <a:off x="6705111" y="1342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142748</xdr:rowOff>
    </xdr:from>
    <xdr:to>
      <xdr:col>54</xdr:col>
      <xdr:colOff>189865</xdr:colOff>
      <xdr:row>99</xdr:row>
      <xdr:rowOff>92849</xdr:rowOff>
    </xdr:to>
    <xdr:cxnSp macro="">
      <xdr:nvCxnSpPr>
        <xdr:cNvPr id="455" name="直線コネクタ 454"/>
        <xdr:cNvCxnSpPr/>
      </xdr:nvCxnSpPr>
      <xdr:spPr>
        <a:xfrm flipV="1">
          <a:off x="10475595" y="15573248"/>
          <a:ext cx="1270" cy="1493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96676</xdr:rowOff>
    </xdr:from>
    <xdr:ext cx="378565" cy="259045"/>
    <xdr:sp macro="" textlink="">
      <xdr:nvSpPr>
        <xdr:cNvPr id="456" name="普通建設事業費 （ うち更新整備　）最小値テキスト"/>
        <xdr:cNvSpPr txBox="1"/>
      </xdr:nvSpPr>
      <xdr:spPr>
        <a:xfrm>
          <a:off x="10528300" y="17070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92849</xdr:rowOff>
    </xdr:from>
    <xdr:to>
      <xdr:col>55</xdr:col>
      <xdr:colOff>88900</xdr:colOff>
      <xdr:row>99</xdr:row>
      <xdr:rowOff>92849</xdr:rowOff>
    </xdr:to>
    <xdr:cxnSp macro="">
      <xdr:nvCxnSpPr>
        <xdr:cNvPr id="457" name="直線コネクタ 456"/>
        <xdr:cNvCxnSpPr/>
      </xdr:nvCxnSpPr>
      <xdr:spPr>
        <a:xfrm>
          <a:off x="10388600" y="1706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89425</xdr:rowOff>
    </xdr:from>
    <xdr:ext cx="599010" cy="259045"/>
    <xdr:sp macro="" textlink="">
      <xdr:nvSpPr>
        <xdr:cNvPr id="458" name="普通建設事業費 （ うち更新整備　）最大値テキスト"/>
        <xdr:cNvSpPr txBox="1"/>
      </xdr:nvSpPr>
      <xdr:spPr>
        <a:xfrm>
          <a:off x="10528300" y="1534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142748</xdr:rowOff>
    </xdr:from>
    <xdr:to>
      <xdr:col>55</xdr:col>
      <xdr:colOff>88900</xdr:colOff>
      <xdr:row>90</xdr:row>
      <xdr:rowOff>142748</xdr:rowOff>
    </xdr:to>
    <xdr:cxnSp macro="">
      <xdr:nvCxnSpPr>
        <xdr:cNvPr id="459" name="直線コネクタ 458"/>
        <xdr:cNvCxnSpPr/>
      </xdr:nvCxnSpPr>
      <xdr:spPr>
        <a:xfrm>
          <a:off x="10388600" y="15573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123338</xdr:rowOff>
    </xdr:from>
    <xdr:to>
      <xdr:col>55</xdr:col>
      <xdr:colOff>0</xdr:colOff>
      <xdr:row>97</xdr:row>
      <xdr:rowOff>141083</xdr:rowOff>
    </xdr:to>
    <xdr:cxnSp macro="">
      <xdr:nvCxnSpPr>
        <xdr:cNvPr id="460" name="直線コネクタ 459"/>
        <xdr:cNvCxnSpPr/>
      </xdr:nvCxnSpPr>
      <xdr:spPr>
        <a:xfrm>
          <a:off x="9639300" y="16582538"/>
          <a:ext cx="838200" cy="189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101502</xdr:rowOff>
    </xdr:from>
    <xdr:ext cx="534377" cy="259045"/>
    <xdr:sp macro="" textlink="">
      <xdr:nvSpPr>
        <xdr:cNvPr id="461" name="普通建設事業費 （ うち更新整備　）平均値テキスト"/>
        <xdr:cNvSpPr txBox="1"/>
      </xdr:nvSpPr>
      <xdr:spPr>
        <a:xfrm>
          <a:off x="10528300" y="16389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78625</xdr:rowOff>
    </xdr:from>
    <xdr:to>
      <xdr:col>55</xdr:col>
      <xdr:colOff>50800</xdr:colOff>
      <xdr:row>97</xdr:row>
      <xdr:rowOff>8775</xdr:rowOff>
    </xdr:to>
    <xdr:sp macro="" textlink="">
      <xdr:nvSpPr>
        <xdr:cNvPr id="462" name="フローチャート: 判断 461"/>
        <xdr:cNvSpPr/>
      </xdr:nvSpPr>
      <xdr:spPr>
        <a:xfrm>
          <a:off x="104267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123338</xdr:rowOff>
    </xdr:from>
    <xdr:to>
      <xdr:col>50</xdr:col>
      <xdr:colOff>114300</xdr:colOff>
      <xdr:row>97</xdr:row>
      <xdr:rowOff>114368</xdr:rowOff>
    </xdr:to>
    <xdr:cxnSp macro="">
      <xdr:nvCxnSpPr>
        <xdr:cNvPr id="463" name="直線コネクタ 462"/>
        <xdr:cNvCxnSpPr/>
      </xdr:nvCxnSpPr>
      <xdr:spPr>
        <a:xfrm flipV="1">
          <a:off x="8750300" y="16582538"/>
          <a:ext cx="889000" cy="162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66846</xdr:rowOff>
    </xdr:from>
    <xdr:to>
      <xdr:col>50</xdr:col>
      <xdr:colOff>165100</xdr:colOff>
      <xdr:row>96</xdr:row>
      <xdr:rowOff>168446</xdr:rowOff>
    </xdr:to>
    <xdr:sp macro="" textlink="">
      <xdr:nvSpPr>
        <xdr:cNvPr id="464" name="フローチャート: 判断 463"/>
        <xdr:cNvSpPr/>
      </xdr:nvSpPr>
      <xdr:spPr>
        <a:xfrm>
          <a:off x="9588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13523</xdr:rowOff>
    </xdr:from>
    <xdr:ext cx="534377" cy="259045"/>
    <xdr:sp macro="" textlink="">
      <xdr:nvSpPr>
        <xdr:cNvPr id="465" name="テキスト ボックス 464"/>
        <xdr:cNvSpPr txBox="1"/>
      </xdr:nvSpPr>
      <xdr:spPr>
        <a:xfrm>
          <a:off x="9372111" y="163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114368</xdr:rowOff>
    </xdr:from>
    <xdr:to>
      <xdr:col>45</xdr:col>
      <xdr:colOff>177800</xdr:colOff>
      <xdr:row>98</xdr:row>
      <xdr:rowOff>59310</xdr:rowOff>
    </xdr:to>
    <xdr:cxnSp macro="">
      <xdr:nvCxnSpPr>
        <xdr:cNvPr id="466" name="直線コネクタ 465"/>
        <xdr:cNvCxnSpPr/>
      </xdr:nvCxnSpPr>
      <xdr:spPr>
        <a:xfrm flipV="1">
          <a:off x="7861300" y="16745018"/>
          <a:ext cx="889000" cy="116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136982</xdr:rowOff>
    </xdr:from>
    <xdr:to>
      <xdr:col>46</xdr:col>
      <xdr:colOff>38100</xdr:colOff>
      <xdr:row>97</xdr:row>
      <xdr:rowOff>67132</xdr:rowOff>
    </xdr:to>
    <xdr:sp macro="" textlink="">
      <xdr:nvSpPr>
        <xdr:cNvPr id="467" name="フローチャート: 判断 466"/>
        <xdr:cNvSpPr/>
      </xdr:nvSpPr>
      <xdr:spPr>
        <a:xfrm>
          <a:off x="8699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83659</xdr:rowOff>
    </xdr:from>
    <xdr:ext cx="534377" cy="259045"/>
    <xdr:sp macro="" textlink="">
      <xdr:nvSpPr>
        <xdr:cNvPr id="468" name="テキスト ボックス 467"/>
        <xdr:cNvSpPr txBox="1"/>
      </xdr:nvSpPr>
      <xdr:spPr>
        <a:xfrm>
          <a:off x="8483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127574</xdr:rowOff>
    </xdr:from>
    <xdr:to>
      <xdr:col>41</xdr:col>
      <xdr:colOff>50800</xdr:colOff>
      <xdr:row>98</xdr:row>
      <xdr:rowOff>59310</xdr:rowOff>
    </xdr:to>
    <xdr:cxnSp macro="">
      <xdr:nvCxnSpPr>
        <xdr:cNvPr id="469" name="直線コネクタ 468"/>
        <xdr:cNvCxnSpPr/>
      </xdr:nvCxnSpPr>
      <xdr:spPr>
        <a:xfrm>
          <a:off x="6972300" y="16586774"/>
          <a:ext cx="889000" cy="27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47241</xdr:rowOff>
    </xdr:from>
    <xdr:to>
      <xdr:col>41</xdr:col>
      <xdr:colOff>101600</xdr:colOff>
      <xdr:row>97</xdr:row>
      <xdr:rowOff>148841</xdr:rowOff>
    </xdr:to>
    <xdr:sp macro="" textlink="">
      <xdr:nvSpPr>
        <xdr:cNvPr id="470" name="フローチャート: 判断 469"/>
        <xdr:cNvSpPr/>
      </xdr:nvSpPr>
      <xdr:spPr>
        <a:xfrm>
          <a:off x="7810500" y="1667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165368</xdr:rowOff>
    </xdr:from>
    <xdr:ext cx="534377" cy="259045"/>
    <xdr:sp macro="" textlink="">
      <xdr:nvSpPr>
        <xdr:cNvPr id="471" name="テキスト ボックス 470"/>
        <xdr:cNvSpPr txBox="1"/>
      </xdr:nvSpPr>
      <xdr:spPr>
        <a:xfrm>
          <a:off x="7594111" y="1645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168464</xdr:rowOff>
    </xdr:from>
    <xdr:to>
      <xdr:col>36</xdr:col>
      <xdr:colOff>165100</xdr:colOff>
      <xdr:row>97</xdr:row>
      <xdr:rowOff>98614</xdr:rowOff>
    </xdr:to>
    <xdr:sp macro="" textlink="">
      <xdr:nvSpPr>
        <xdr:cNvPr id="472" name="フローチャート: 判断 471"/>
        <xdr:cNvSpPr/>
      </xdr:nvSpPr>
      <xdr:spPr>
        <a:xfrm>
          <a:off x="6921500" y="1662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89741</xdr:rowOff>
    </xdr:from>
    <xdr:ext cx="534377" cy="259045"/>
    <xdr:sp macro="" textlink="">
      <xdr:nvSpPr>
        <xdr:cNvPr id="473" name="テキスト ボックス 472"/>
        <xdr:cNvSpPr txBox="1"/>
      </xdr:nvSpPr>
      <xdr:spPr>
        <a:xfrm>
          <a:off x="6705111" y="1672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90283</xdr:rowOff>
    </xdr:from>
    <xdr:to>
      <xdr:col>55</xdr:col>
      <xdr:colOff>50800</xdr:colOff>
      <xdr:row>98</xdr:row>
      <xdr:rowOff>20433</xdr:rowOff>
    </xdr:to>
    <xdr:sp macro="" textlink="">
      <xdr:nvSpPr>
        <xdr:cNvPr id="479" name="楕円 478"/>
        <xdr:cNvSpPr/>
      </xdr:nvSpPr>
      <xdr:spPr>
        <a:xfrm>
          <a:off x="10426700" y="1672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68710</xdr:rowOff>
    </xdr:from>
    <xdr:ext cx="534377" cy="259045"/>
    <xdr:sp macro="" textlink="">
      <xdr:nvSpPr>
        <xdr:cNvPr id="480" name="普通建設事業費 （ うち更新整備　）該当値テキスト"/>
        <xdr:cNvSpPr txBox="1"/>
      </xdr:nvSpPr>
      <xdr:spPr>
        <a:xfrm>
          <a:off x="10528300" y="1669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72538</xdr:rowOff>
    </xdr:from>
    <xdr:to>
      <xdr:col>50</xdr:col>
      <xdr:colOff>165100</xdr:colOff>
      <xdr:row>97</xdr:row>
      <xdr:rowOff>2688</xdr:rowOff>
    </xdr:to>
    <xdr:sp macro="" textlink="">
      <xdr:nvSpPr>
        <xdr:cNvPr id="481" name="楕円 480"/>
        <xdr:cNvSpPr/>
      </xdr:nvSpPr>
      <xdr:spPr>
        <a:xfrm>
          <a:off x="9588500" y="1653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165265</xdr:rowOff>
    </xdr:from>
    <xdr:ext cx="534377" cy="259045"/>
    <xdr:sp macro="" textlink="">
      <xdr:nvSpPr>
        <xdr:cNvPr id="482" name="テキスト ボックス 481"/>
        <xdr:cNvSpPr txBox="1"/>
      </xdr:nvSpPr>
      <xdr:spPr>
        <a:xfrm>
          <a:off x="9372111" y="1662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63568</xdr:rowOff>
    </xdr:from>
    <xdr:to>
      <xdr:col>46</xdr:col>
      <xdr:colOff>38100</xdr:colOff>
      <xdr:row>97</xdr:row>
      <xdr:rowOff>165168</xdr:rowOff>
    </xdr:to>
    <xdr:sp macro="" textlink="">
      <xdr:nvSpPr>
        <xdr:cNvPr id="483" name="楕円 482"/>
        <xdr:cNvSpPr/>
      </xdr:nvSpPr>
      <xdr:spPr>
        <a:xfrm>
          <a:off x="8699500" y="1669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156295</xdr:rowOff>
    </xdr:from>
    <xdr:ext cx="534377" cy="259045"/>
    <xdr:sp macro="" textlink="">
      <xdr:nvSpPr>
        <xdr:cNvPr id="484" name="テキスト ボックス 483"/>
        <xdr:cNvSpPr txBox="1"/>
      </xdr:nvSpPr>
      <xdr:spPr>
        <a:xfrm>
          <a:off x="8483111" y="1678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8510</xdr:rowOff>
    </xdr:from>
    <xdr:to>
      <xdr:col>41</xdr:col>
      <xdr:colOff>101600</xdr:colOff>
      <xdr:row>98</xdr:row>
      <xdr:rowOff>110110</xdr:rowOff>
    </xdr:to>
    <xdr:sp macro="" textlink="">
      <xdr:nvSpPr>
        <xdr:cNvPr id="485" name="楕円 484"/>
        <xdr:cNvSpPr/>
      </xdr:nvSpPr>
      <xdr:spPr>
        <a:xfrm>
          <a:off x="7810500" y="1681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101237</xdr:rowOff>
    </xdr:from>
    <xdr:ext cx="534377" cy="259045"/>
    <xdr:sp macro="" textlink="">
      <xdr:nvSpPr>
        <xdr:cNvPr id="486" name="テキスト ボックス 485"/>
        <xdr:cNvSpPr txBox="1"/>
      </xdr:nvSpPr>
      <xdr:spPr>
        <a:xfrm>
          <a:off x="7594111" y="1690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76774</xdr:rowOff>
    </xdr:from>
    <xdr:to>
      <xdr:col>36</xdr:col>
      <xdr:colOff>165100</xdr:colOff>
      <xdr:row>97</xdr:row>
      <xdr:rowOff>6924</xdr:rowOff>
    </xdr:to>
    <xdr:sp macro="" textlink="">
      <xdr:nvSpPr>
        <xdr:cNvPr id="487" name="楕円 486"/>
        <xdr:cNvSpPr/>
      </xdr:nvSpPr>
      <xdr:spPr>
        <a:xfrm>
          <a:off x="6921500" y="1653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23451</xdr:rowOff>
    </xdr:from>
    <xdr:ext cx="534377" cy="259045"/>
    <xdr:sp macro="" textlink="">
      <xdr:nvSpPr>
        <xdr:cNvPr id="488" name="テキスト ボックス 487"/>
        <xdr:cNvSpPr txBox="1"/>
      </xdr:nvSpPr>
      <xdr:spPr>
        <a:xfrm>
          <a:off x="6705111" y="1631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62624</xdr:rowOff>
    </xdr:from>
    <xdr:to>
      <xdr:col>85</xdr:col>
      <xdr:colOff>126364</xdr:colOff>
      <xdr:row>39</xdr:row>
      <xdr:rowOff>44450</xdr:rowOff>
    </xdr:to>
    <xdr:cxnSp macro="">
      <xdr:nvCxnSpPr>
        <xdr:cNvPr id="512" name="直線コネクタ 511"/>
        <xdr:cNvCxnSpPr/>
      </xdr:nvCxnSpPr>
      <xdr:spPr>
        <a:xfrm flipV="1">
          <a:off x="16317595" y="5377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9301</xdr:rowOff>
    </xdr:from>
    <xdr:ext cx="599010" cy="259045"/>
    <xdr:sp macro="" textlink="">
      <xdr:nvSpPr>
        <xdr:cNvPr id="515" name="災害復旧事業費最大値テキスト"/>
        <xdr:cNvSpPr txBox="1"/>
      </xdr:nvSpPr>
      <xdr:spPr>
        <a:xfrm>
          <a:off x="16370300" y="515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62624</xdr:rowOff>
    </xdr:from>
    <xdr:to>
      <xdr:col>86</xdr:col>
      <xdr:colOff>25400</xdr:colOff>
      <xdr:row>31</xdr:row>
      <xdr:rowOff>62624</xdr:rowOff>
    </xdr:to>
    <xdr:cxnSp macro="">
      <xdr:nvCxnSpPr>
        <xdr:cNvPr id="516" name="直線コネクタ 515"/>
        <xdr:cNvCxnSpPr/>
      </xdr:nvCxnSpPr>
      <xdr:spPr>
        <a:xfrm>
          <a:off x="16230600" y="537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12192</xdr:rowOff>
    </xdr:from>
    <xdr:to>
      <xdr:col>85</xdr:col>
      <xdr:colOff>127000</xdr:colOff>
      <xdr:row>38</xdr:row>
      <xdr:rowOff>113588</xdr:rowOff>
    </xdr:to>
    <xdr:cxnSp macro="">
      <xdr:nvCxnSpPr>
        <xdr:cNvPr id="517" name="直線コネクタ 516"/>
        <xdr:cNvCxnSpPr/>
      </xdr:nvCxnSpPr>
      <xdr:spPr>
        <a:xfrm flipV="1">
          <a:off x="15481300" y="6355842"/>
          <a:ext cx="838200" cy="27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27830</xdr:rowOff>
    </xdr:from>
    <xdr:ext cx="469744" cy="259045"/>
    <xdr:sp macro="" textlink="">
      <xdr:nvSpPr>
        <xdr:cNvPr id="518" name="災害復旧事業費平均値テキスト"/>
        <xdr:cNvSpPr txBox="1"/>
      </xdr:nvSpPr>
      <xdr:spPr>
        <a:xfrm>
          <a:off x="16370300" y="6542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49403</xdr:rowOff>
    </xdr:from>
    <xdr:to>
      <xdr:col>85</xdr:col>
      <xdr:colOff>177800</xdr:colOff>
      <xdr:row>38</xdr:row>
      <xdr:rowOff>151003</xdr:rowOff>
    </xdr:to>
    <xdr:sp macro="" textlink="">
      <xdr:nvSpPr>
        <xdr:cNvPr id="519" name="フローチャート: 判断 518"/>
        <xdr:cNvSpPr/>
      </xdr:nvSpPr>
      <xdr:spPr>
        <a:xfrm>
          <a:off x="162687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113588</xdr:rowOff>
    </xdr:from>
    <xdr:to>
      <xdr:col>81</xdr:col>
      <xdr:colOff>50800</xdr:colOff>
      <xdr:row>39</xdr:row>
      <xdr:rowOff>19342</xdr:rowOff>
    </xdr:to>
    <xdr:cxnSp macro="">
      <xdr:nvCxnSpPr>
        <xdr:cNvPr id="520" name="直線コネクタ 519"/>
        <xdr:cNvCxnSpPr/>
      </xdr:nvCxnSpPr>
      <xdr:spPr>
        <a:xfrm flipV="1">
          <a:off x="14592300" y="6628688"/>
          <a:ext cx="889000" cy="77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97345</xdr:rowOff>
    </xdr:from>
    <xdr:to>
      <xdr:col>81</xdr:col>
      <xdr:colOff>101600</xdr:colOff>
      <xdr:row>39</xdr:row>
      <xdr:rowOff>27495</xdr:rowOff>
    </xdr:to>
    <xdr:sp macro="" textlink="">
      <xdr:nvSpPr>
        <xdr:cNvPr id="521" name="フローチャート: 判断 520"/>
        <xdr:cNvSpPr/>
      </xdr:nvSpPr>
      <xdr:spPr>
        <a:xfrm>
          <a:off x="15430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18622</xdr:rowOff>
    </xdr:from>
    <xdr:ext cx="469744" cy="259045"/>
    <xdr:sp macro="" textlink="">
      <xdr:nvSpPr>
        <xdr:cNvPr id="522" name="テキスト ボックス 521"/>
        <xdr:cNvSpPr txBox="1"/>
      </xdr:nvSpPr>
      <xdr:spPr>
        <a:xfrm>
          <a:off x="15246428" y="670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12446</xdr:rowOff>
    </xdr:from>
    <xdr:to>
      <xdr:col>76</xdr:col>
      <xdr:colOff>114300</xdr:colOff>
      <xdr:row>39</xdr:row>
      <xdr:rowOff>19342</xdr:rowOff>
    </xdr:to>
    <xdr:cxnSp macro="">
      <xdr:nvCxnSpPr>
        <xdr:cNvPr id="523" name="直線コネクタ 522"/>
        <xdr:cNvCxnSpPr/>
      </xdr:nvCxnSpPr>
      <xdr:spPr>
        <a:xfrm>
          <a:off x="13703300" y="6698996"/>
          <a:ext cx="889000" cy="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111785</xdr:rowOff>
    </xdr:from>
    <xdr:to>
      <xdr:col>76</xdr:col>
      <xdr:colOff>165100</xdr:colOff>
      <xdr:row>39</xdr:row>
      <xdr:rowOff>41935</xdr:rowOff>
    </xdr:to>
    <xdr:sp macro="" textlink="">
      <xdr:nvSpPr>
        <xdr:cNvPr id="524" name="フローチャート: 判断 523"/>
        <xdr:cNvSpPr/>
      </xdr:nvSpPr>
      <xdr:spPr>
        <a:xfrm>
          <a:off x="14541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58462</xdr:rowOff>
    </xdr:from>
    <xdr:ext cx="469744" cy="259045"/>
    <xdr:sp macro="" textlink="">
      <xdr:nvSpPr>
        <xdr:cNvPr id="525" name="テキスト ボックス 524"/>
        <xdr:cNvSpPr txBox="1"/>
      </xdr:nvSpPr>
      <xdr:spPr>
        <a:xfrm>
          <a:off x="14357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169787</xdr:rowOff>
    </xdr:from>
    <xdr:to>
      <xdr:col>71</xdr:col>
      <xdr:colOff>177800</xdr:colOff>
      <xdr:row>39</xdr:row>
      <xdr:rowOff>12446</xdr:rowOff>
    </xdr:to>
    <xdr:cxnSp macro="">
      <xdr:nvCxnSpPr>
        <xdr:cNvPr id="526" name="直線コネクタ 525"/>
        <xdr:cNvCxnSpPr/>
      </xdr:nvCxnSpPr>
      <xdr:spPr>
        <a:xfrm>
          <a:off x="12814300" y="6684887"/>
          <a:ext cx="889000" cy="14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102019</xdr:rowOff>
    </xdr:from>
    <xdr:to>
      <xdr:col>72</xdr:col>
      <xdr:colOff>38100</xdr:colOff>
      <xdr:row>39</xdr:row>
      <xdr:rowOff>32169</xdr:rowOff>
    </xdr:to>
    <xdr:sp macro="" textlink="">
      <xdr:nvSpPr>
        <xdr:cNvPr id="527" name="フローチャート: 判断 526"/>
        <xdr:cNvSpPr/>
      </xdr:nvSpPr>
      <xdr:spPr>
        <a:xfrm>
          <a:off x="13652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48696</xdr:rowOff>
    </xdr:from>
    <xdr:ext cx="469744" cy="259045"/>
    <xdr:sp macro="" textlink="">
      <xdr:nvSpPr>
        <xdr:cNvPr id="528" name="テキスト ボックス 527"/>
        <xdr:cNvSpPr txBox="1"/>
      </xdr:nvSpPr>
      <xdr:spPr>
        <a:xfrm>
          <a:off x="13468428" y="639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62090</xdr:rowOff>
    </xdr:from>
    <xdr:to>
      <xdr:col>67</xdr:col>
      <xdr:colOff>101600</xdr:colOff>
      <xdr:row>38</xdr:row>
      <xdr:rowOff>163690</xdr:rowOff>
    </xdr:to>
    <xdr:sp macro="" textlink="">
      <xdr:nvSpPr>
        <xdr:cNvPr id="529" name="フローチャート: 判断 528"/>
        <xdr:cNvSpPr/>
      </xdr:nvSpPr>
      <xdr:spPr>
        <a:xfrm>
          <a:off x="12763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8767</xdr:rowOff>
    </xdr:from>
    <xdr:ext cx="469744" cy="259045"/>
    <xdr:sp macro="" textlink="">
      <xdr:nvSpPr>
        <xdr:cNvPr id="530" name="テキスト ボックス 529"/>
        <xdr:cNvSpPr txBox="1"/>
      </xdr:nvSpPr>
      <xdr:spPr>
        <a:xfrm>
          <a:off x="12579428" y="635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132842</xdr:rowOff>
    </xdr:from>
    <xdr:to>
      <xdr:col>85</xdr:col>
      <xdr:colOff>177800</xdr:colOff>
      <xdr:row>37</xdr:row>
      <xdr:rowOff>62992</xdr:rowOff>
    </xdr:to>
    <xdr:sp macro="" textlink="">
      <xdr:nvSpPr>
        <xdr:cNvPr id="536" name="楕円 535"/>
        <xdr:cNvSpPr/>
      </xdr:nvSpPr>
      <xdr:spPr>
        <a:xfrm>
          <a:off x="16268700" y="630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155719</xdr:rowOff>
    </xdr:from>
    <xdr:ext cx="534377" cy="259045"/>
    <xdr:sp macro="" textlink="">
      <xdr:nvSpPr>
        <xdr:cNvPr id="537" name="災害復旧事業費該当値テキスト"/>
        <xdr:cNvSpPr txBox="1"/>
      </xdr:nvSpPr>
      <xdr:spPr>
        <a:xfrm>
          <a:off x="16370300" y="6156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62788</xdr:rowOff>
    </xdr:from>
    <xdr:to>
      <xdr:col>81</xdr:col>
      <xdr:colOff>101600</xdr:colOff>
      <xdr:row>38</xdr:row>
      <xdr:rowOff>164388</xdr:rowOff>
    </xdr:to>
    <xdr:sp macro="" textlink="">
      <xdr:nvSpPr>
        <xdr:cNvPr id="538" name="楕円 537"/>
        <xdr:cNvSpPr/>
      </xdr:nvSpPr>
      <xdr:spPr>
        <a:xfrm>
          <a:off x="15430500" y="657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9466</xdr:rowOff>
    </xdr:from>
    <xdr:ext cx="469744" cy="259045"/>
    <xdr:sp macro="" textlink="">
      <xdr:nvSpPr>
        <xdr:cNvPr id="539" name="テキスト ボックス 538"/>
        <xdr:cNvSpPr txBox="1"/>
      </xdr:nvSpPr>
      <xdr:spPr>
        <a:xfrm>
          <a:off x="15246428" y="635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139992</xdr:rowOff>
    </xdr:from>
    <xdr:to>
      <xdr:col>76</xdr:col>
      <xdr:colOff>165100</xdr:colOff>
      <xdr:row>39</xdr:row>
      <xdr:rowOff>70142</xdr:rowOff>
    </xdr:to>
    <xdr:sp macro="" textlink="">
      <xdr:nvSpPr>
        <xdr:cNvPr id="540" name="楕円 539"/>
        <xdr:cNvSpPr/>
      </xdr:nvSpPr>
      <xdr:spPr>
        <a:xfrm>
          <a:off x="14541500" y="665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61269</xdr:rowOff>
    </xdr:from>
    <xdr:ext cx="469744" cy="259045"/>
    <xdr:sp macro="" textlink="">
      <xdr:nvSpPr>
        <xdr:cNvPr id="541" name="テキスト ボックス 540"/>
        <xdr:cNvSpPr txBox="1"/>
      </xdr:nvSpPr>
      <xdr:spPr>
        <a:xfrm>
          <a:off x="14357428" y="674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133096</xdr:rowOff>
    </xdr:from>
    <xdr:to>
      <xdr:col>72</xdr:col>
      <xdr:colOff>38100</xdr:colOff>
      <xdr:row>39</xdr:row>
      <xdr:rowOff>63246</xdr:rowOff>
    </xdr:to>
    <xdr:sp macro="" textlink="">
      <xdr:nvSpPr>
        <xdr:cNvPr id="542" name="楕円 541"/>
        <xdr:cNvSpPr/>
      </xdr:nvSpPr>
      <xdr:spPr>
        <a:xfrm>
          <a:off x="13652500" y="664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54373</xdr:rowOff>
    </xdr:from>
    <xdr:ext cx="469744" cy="259045"/>
    <xdr:sp macro="" textlink="">
      <xdr:nvSpPr>
        <xdr:cNvPr id="543" name="テキスト ボックス 542"/>
        <xdr:cNvSpPr txBox="1"/>
      </xdr:nvSpPr>
      <xdr:spPr>
        <a:xfrm>
          <a:off x="13468428" y="674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118987</xdr:rowOff>
    </xdr:from>
    <xdr:to>
      <xdr:col>67</xdr:col>
      <xdr:colOff>101600</xdr:colOff>
      <xdr:row>39</xdr:row>
      <xdr:rowOff>49137</xdr:rowOff>
    </xdr:to>
    <xdr:sp macro="" textlink="">
      <xdr:nvSpPr>
        <xdr:cNvPr id="544" name="楕円 543"/>
        <xdr:cNvSpPr/>
      </xdr:nvSpPr>
      <xdr:spPr>
        <a:xfrm>
          <a:off x="12763500" y="663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40264</xdr:rowOff>
    </xdr:from>
    <xdr:ext cx="469744" cy="259045"/>
    <xdr:sp macro="" textlink="">
      <xdr:nvSpPr>
        <xdr:cNvPr id="545" name="テキスト ボックス 544"/>
        <xdr:cNvSpPr txBox="1"/>
      </xdr:nvSpPr>
      <xdr:spPr>
        <a:xfrm>
          <a:off x="12579428" y="6726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9" name="テキスト ボックス 55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61" name="テキスト ボックス 56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63" name="テキスト ボックス 56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92727</xdr:rowOff>
    </xdr:from>
    <xdr:ext cx="312906" cy="259045"/>
    <xdr:sp macro="" textlink="">
      <xdr:nvSpPr>
        <xdr:cNvPr id="565" name="テキスト ボックス 564"/>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7" name="テキスト ボックス 56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44450</xdr:rowOff>
    </xdr:from>
    <xdr:to>
      <xdr:col>85</xdr:col>
      <xdr:colOff>126364</xdr:colOff>
      <xdr:row>59</xdr:row>
      <xdr:rowOff>44450</xdr:rowOff>
    </xdr:to>
    <xdr:cxnSp macro="">
      <xdr:nvCxnSpPr>
        <xdr:cNvPr id="569" name="直線コネクタ 568"/>
        <xdr:cNvCxnSpPr/>
      </xdr:nvCxnSpPr>
      <xdr:spPr>
        <a:xfrm flipV="1">
          <a:off x="16317595" y="87884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80027</xdr:rowOff>
    </xdr:from>
    <xdr:ext cx="249299" cy="259045"/>
    <xdr:sp macro="" textlink="">
      <xdr:nvSpPr>
        <xdr:cNvPr id="570" name="失業対策事業費最小値テキスト"/>
        <xdr:cNvSpPr txBox="1"/>
      </xdr:nvSpPr>
      <xdr:spPr>
        <a:xfrm>
          <a:off x="16370300" y="10195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1" name="直線コネクタ 57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162577</xdr:rowOff>
    </xdr:from>
    <xdr:ext cx="313932" cy="259045"/>
    <xdr:sp macro="" textlink="">
      <xdr:nvSpPr>
        <xdr:cNvPr id="572" name="失業対策事業費最大値テキスト"/>
        <xdr:cNvSpPr txBox="1"/>
      </xdr:nvSpPr>
      <xdr:spPr>
        <a:xfrm>
          <a:off x="16370300" y="8563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44450</xdr:rowOff>
    </xdr:from>
    <xdr:to>
      <xdr:col>86</xdr:col>
      <xdr:colOff>25400</xdr:colOff>
      <xdr:row>51</xdr:row>
      <xdr:rowOff>44450</xdr:rowOff>
    </xdr:to>
    <xdr:cxnSp macro="">
      <xdr:nvCxnSpPr>
        <xdr:cNvPr id="573" name="直線コネクタ 572"/>
        <xdr:cNvCxnSpPr/>
      </xdr:nvCxnSpPr>
      <xdr:spPr>
        <a:xfrm>
          <a:off x="16230600" y="87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4" name="直線コネクタ 57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168927</xdr:rowOff>
    </xdr:from>
    <xdr:ext cx="249299" cy="259045"/>
    <xdr:sp macro="" textlink="">
      <xdr:nvSpPr>
        <xdr:cNvPr id="575" name="失業対策事業費平均値テキスト"/>
        <xdr:cNvSpPr txBox="1"/>
      </xdr:nvSpPr>
      <xdr:spPr>
        <a:xfrm>
          <a:off x="16370300" y="99415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146050</xdr:rowOff>
    </xdr:from>
    <xdr:to>
      <xdr:col>85</xdr:col>
      <xdr:colOff>177800</xdr:colOff>
      <xdr:row>59</xdr:row>
      <xdr:rowOff>76200</xdr:rowOff>
    </xdr:to>
    <xdr:sp macro="" textlink="">
      <xdr:nvSpPr>
        <xdr:cNvPr id="576" name="フローチャート: 判断 575"/>
        <xdr:cNvSpPr/>
      </xdr:nvSpPr>
      <xdr:spPr>
        <a:xfrm>
          <a:off x="162687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7" name="直線コネクタ 57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146050</xdr:rowOff>
    </xdr:from>
    <xdr:to>
      <xdr:col>81</xdr:col>
      <xdr:colOff>101600</xdr:colOff>
      <xdr:row>59</xdr:row>
      <xdr:rowOff>76200</xdr:rowOff>
    </xdr:to>
    <xdr:sp macro="" textlink="">
      <xdr:nvSpPr>
        <xdr:cNvPr id="578" name="フローチャート: 判断 577"/>
        <xdr:cNvSpPr/>
      </xdr:nvSpPr>
      <xdr:spPr>
        <a:xfrm>
          <a:off x="15430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92727</xdr:rowOff>
    </xdr:from>
    <xdr:ext cx="249299" cy="259045"/>
    <xdr:sp macro="" textlink="">
      <xdr:nvSpPr>
        <xdr:cNvPr id="579" name="テキスト ボックス 578"/>
        <xdr:cNvSpPr txBox="1"/>
      </xdr:nvSpPr>
      <xdr:spPr>
        <a:xfrm>
          <a:off x="15356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0" name="直線コネクタ 57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146050</xdr:rowOff>
    </xdr:from>
    <xdr:to>
      <xdr:col>76</xdr:col>
      <xdr:colOff>165100</xdr:colOff>
      <xdr:row>59</xdr:row>
      <xdr:rowOff>76200</xdr:rowOff>
    </xdr:to>
    <xdr:sp macro="" textlink="">
      <xdr:nvSpPr>
        <xdr:cNvPr id="581" name="フローチャート: 判断 580"/>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92727</xdr:rowOff>
    </xdr:from>
    <xdr:ext cx="249299" cy="259045"/>
    <xdr:sp macro="" textlink="">
      <xdr:nvSpPr>
        <xdr:cNvPr id="582" name="テキスト ボックス 581"/>
        <xdr:cNvSpPr txBox="1"/>
      </xdr:nvSpPr>
      <xdr:spPr>
        <a:xfrm>
          <a:off x="14467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3" name="直線コネクタ 58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84" name="フローチャート: 判断 583"/>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5" name="テキスト ボックス 584"/>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107950</xdr:rowOff>
    </xdr:from>
    <xdr:to>
      <xdr:col>67</xdr:col>
      <xdr:colOff>101600</xdr:colOff>
      <xdr:row>59</xdr:row>
      <xdr:rowOff>38100</xdr:rowOff>
    </xdr:to>
    <xdr:sp macro="" textlink="">
      <xdr:nvSpPr>
        <xdr:cNvPr id="586" name="フローチャート: 判断 585"/>
        <xdr:cNvSpPr/>
      </xdr:nvSpPr>
      <xdr:spPr>
        <a:xfrm>
          <a:off x="12763500" y="1005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54627</xdr:rowOff>
    </xdr:from>
    <xdr:ext cx="249299" cy="259045"/>
    <xdr:sp macro="" textlink="">
      <xdr:nvSpPr>
        <xdr:cNvPr id="587" name="テキスト ボックス 586"/>
        <xdr:cNvSpPr txBox="1"/>
      </xdr:nvSpPr>
      <xdr:spPr>
        <a:xfrm>
          <a:off x="12689650" y="9827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3" name="楕円 59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124477</xdr:rowOff>
    </xdr:from>
    <xdr:ext cx="249299" cy="259045"/>
    <xdr:sp macro="" textlink="">
      <xdr:nvSpPr>
        <xdr:cNvPr id="594" name="失業対策事業費該当値テキスト"/>
        <xdr:cNvSpPr txBox="1"/>
      </xdr:nvSpPr>
      <xdr:spPr>
        <a:xfrm>
          <a:off x="16370300" y="10068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5" name="楕円 59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6" name="テキスト ボックス 595"/>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7" name="楕円 59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8" name="テキスト ボックス 597"/>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9" name="楕円 59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600" name="テキスト ボックス 599"/>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1" name="楕円 60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2" name="テキスト ボックス 601"/>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6" name="テキスト ボックス 61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162964</xdr:rowOff>
    </xdr:from>
    <xdr:to>
      <xdr:col>85</xdr:col>
      <xdr:colOff>126364</xdr:colOff>
      <xdr:row>78</xdr:row>
      <xdr:rowOff>119191</xdr:rowOff>
    </xdr:to>
    <xdr:cxnSp macro="">
      <xdr:nvCxnSpPr>
        <xdr:cNvPr id="626" name="直線コネクタ 625"/>
        <xdr:cNvCxnSpPr/>
      </xdr:nvCxnSpPr>
      <xdr:spPr>
        <a:xfrm flipV="1">
          <a:off x="16317595" y="11993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123018</xdr:rowOff>
    </xdr:from>
    <xdr:ext cx="534377" cy="259045"/>
    <xdr:sp macro="" textlink="">
      <xdr:nvSpPr>
        <xdr:cNvPr id="627" name="公債費最小値テキスト"/>
        <xdr:cNvSpPr txBox="1"/>
      </xdr:nvSpPr>
      <xdr:spPr>
        <a:xfrm>
          <a:off x="16370300" y="134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119191</xdr:rowOff>
    </xdr:from>
    <xdr:to>
      <xdr:col>86</xdr:col>
      <xdr:colOff>25400</xdr:colOff>
      <xdr:row>78</xdr:row>
      <xdr:rowOff>119191</xdr:rowOff>
    </xdr:to>
    <xdr:cxnSp macro="">
      <xdr:nvCxnSpPr>
        <xdr:cNvPr id="628" name="直線コネクタ 627"/>
        <xdr:cNvCxnSpPr/>
      </xdr:nvCxnSpPr>
      <xdr:spPr>
        <a:xfrm>
          <a:off x="16230600" y="1349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109641</xdr:rowOff>
    </xdr:from>
    <xdr:ext cx="599010" cy="259045"/>
    <xdr:sp macro="" textlink="">
      <xdr:nvSpPr>
        <xdr:cNvPr id="629" name="公債費最大値テキスト"/>
        <xdr:cNvSpPr txBox="1"/>
      </xdr:nvSpPr>
      <xdr:spPr>
        <a:xfrm>
          <a:off x="16370300" y="1176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162964</xdr:rowOff>
    </xdr:from>
    <xdr:to>
      <xdr:col>86</xdr:col>
      <xdr:colOff>25400</xdr:colOff>
      <xdr:row>69</xdr:row>
      <xdr:rowOff>162964</xdr:rowOff>
    </xdr:to>
    <xdr:cxnSp macro="">
      <xdr:nvCxnSpPr>
        <xdr:cNvPr id="630" name="直線コネクタ 629"/>
        <xdr:cNvCxnSpPr/>
      </xdr:nvCxnSpPr>
      <xdr:spPr>
        <a:xfrm>
          <a:off x="16230600" y="119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35950</xdr:rowOff>
    </xdr:from>
    <xdr:to>
      <xdr:col>85</xdr:col>
      <xdr:colOff>127000</xdr:colOff>
      <xdr:row>77</xdr:row>
      <xdr:rowOff>56100</xdr:rowOff>
    </xdr:to>
    <xdr:cxnSp macro="">
      <xdr:nvCxnSpPr>
        <xdr:cNvPr id="631" name="直線コネクタ 630"/>
        <xdr:cNvCxnSpPr/>
      </xdr:nvCxnSpPr>
      <xdr:spPr>
        <a:xfrm>
          <a:off x="15481300" y="13237600"/>
          <a:ext cx="838200" cy="2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48910</xdr:rowOff>
    </xdr:from>
    <xdr:ext cx="534377" cy="259045"/>
    <xdr:sp macro="" textlink="">
      <xdr:nvSpPr>
        <xdr:cNvPr id="632" name="公債費平均値テキスト"/>
        <xdr:cNvSpPr txBox="1"/>
      </xdr:nvSpPr>
      <xdr:spPr>
        <a:xfrm>
          <a:off x="16370300" y="13250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70483</xdr:rowOff>
    </xdr:from>
    <xdr:to>
      <xdr:col>85</xdr:col>
      <xdr:colOff>177800</xdr:colOff>
      <xdr:row>78</xdr:row>
      <xdr:rowOff>633</xdr:rowOff>
    </xdr:to>
    <xdr:sp macro="" textlink="">
      <xdr:nvSpPr>
        <xdr:cNvPr id="633" name="フローチャート: 判断 632"/>
        <xdr:cNvSpPr/>
      </xdr:nvSpPr>
      <xdr:spPr>
        <a:xfrm>
          <a:off x="16268700" y="1327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14968</xdr:rowOff>
    </xdr:from>
    <xdr:to>
      <xdr:col>81</xdr:col>
      <xdr:colOff>50800</xdr:colOff>
      <xdr:row>77</xdr:row>
      <xdr:rowOff>35950</xdr:rowOff>
    </xdr:to>
    <xdr:cxnSp macro="">
      <xdr:nvCxnSpPr>
        <xdr:cNvPr id="634" name="直線コネクタ 633"/>
        <xdr:cNvCxnSpPr/>
      </xdr:nvCxnSpPr>
      <xdr:spPr>
        <a:xfrm>
          <a:off x="14592300" y="13216618"/>
          <a:ext cx="889000" cy="20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69625</xdr:rowOff>
    </xdr:from>
    <xdr:to>
      <xdr:col>81</xdr:col>
      <xdr:colOff>101600</xdr:colOff>
      <xdr:row>77</xdr:row>
      <xdr:rowOff>171225</xdr:rowOff>
    </xdr:to>
    <xdr:sp macro="" textlink="">
      <xdr:nvSpPr>
        <xdr:cNvPr id="635" name="フローチャート: 判断 634"/>
        <xdr:cNvSpPr/>
      </xdr:nvSpPr>
      <xdr:spPr>
        <a:xfrm>
          <a:off x="154305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162352</xdr:rowOff>
    </xdr:from>
    <xdr:ext cx="534377" cy="259045"/>
    <xdr:sp macro="" textlink="">
      <xdr:nvSpPr>
        <xdr:cNvPr id="636" name="テキスト ボックス 635"/>
        <xdr:cNvSpPr txBox="1"/>
      </xdr:nvSpPr>
      <xdr:spPr>
        <a:xfrm>
          <a:off x="15214111" y="1336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160925</xdr:rowOff>
    </xdr:from>
    <xdr:to>
      <xdr:col>76</xdr:col>
      <xdr:colOff>114300</xdr:colOff>
      <xdr:row>77</xdr:row>
      <xdr:rowOff>14968</xdr:rowOff>
    </xdr:to>
    <xdr:cxnSp macro="">
      <xdr:nvCxnSpPr>
        <xdr:cNvPr id="637" name="直線コネクタ 636"/>
        <xdr:cNvCxnSpPr/>
      </xdr:nvCxnSpPr>
      <xdr:spPr>
        <a:xfrm>
          <a:off x="13703300" y="13191125"/>
          <a:ext cx="889000" cy="25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66566</xdr:rowOff>
    </xdr:from>
    <xdr:to>
      <xdr:col>76</xdr:col>
      <xdr:colOff>165100</xdr:colOff>
      <xdr:row>77</xdr:row>
      <xdr:rowOff>168166</xdr:rowOff>
    </xdr:to>
    <xdr:sp macro="" textlink="">
      <xdr:nvSpPr>
        <xdr:cNvPr id="638" name="フローチャート: 判断 637"/>
        <xdr:cNvSpPr/>
      </xdr:nvSpPr>
      <xdr:spPr>
        <a:xfrm>
          <a:off x="14541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159293</xdr:rowOff>
    </xdr:from>
    <xdr:ext cx="534377" cy="259045"/>
    <xdr:sp macro="" textlink="">
      <xdr:nvSpPr>
        <xdr:cNvPr id="639" name="テキスト ボックス 638"/>
        <xdr:cNvSpPr txBox="1"/>
      </xdr:nvSpPr>
      <xdr:spPr>
        <a:xfrm>
          <a:off x="14325111" y="1336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155812</xdr:rowOff>
    </xdr:from>
    <xdr:to>
      <xdr:col>71</xdr:col>
      <xdr:colOff>177800</xdr:colOff>
      <xdr:row>76</xdr:row>
      <xdr:rowOff>160925</xdr:rowOff>
    </xdr:to>
    <xdr:cxnSp macro="">
      <xdr:nvCxnSpPr>
        <xdr:cNvPr id="640" name="直線コネクタ 639"/>
        <xdr:cNvCxnSpPr/>
      </xdr:nvCxnSpPr>
      <xdr:spPr>
        <a:xfrm>
          <a:off x="12814300" y="13186012"/>
          <a:ext cx="889000" cy="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67419</xdr:rowOff>
    </xdr:from>
    <xdr:to>
      <xdr:col>72</xdr:col>
      <xdr:colOff>38100</xdr:colOff>
      <xdr:row>77</xdr:row>
      <xdr:rowOff>169019</xdr:rowOff>
    </xdr:to>
    <xdr:sp macro="" textlink="">
      <xdr:nvSpPr>
        <xdr:cNvPr id="641" name="フローチャート: 判断 640"/>
        <xdr:cNvSpPr/>
      </xdr:nvSpPr>
      <xdr:spPr>
        <a:xfrm>
          <a:off x="13652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160146</xdr:rowOff>
    </xdr:from>
    <xdr:ext cx="534377" cy="259045"/>
    <xdr:sp macro="" textlink="">
      <xdr:nvSpPr>
        <xdr:cNvPr id="642" name="テキスト ボックス 641"/>
        <xdr:cNvSpPr txBox="1"/>
      </xdr:nvSpPr>
      <xdr:spPr>
        <a:xfrm>
          <a:off x="13436111" y="133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78301</xdr:rowOff>
    </xdr:from>
    <xdr:to>
      <xdr:col>67</xdr:col>
      <xdr:colOff>101600</xdr:colOff>
      <xdr:row>78</xdr:row>
      <xdr:rowOff>8451</xdr:rowOff>
    </xdr:to>
    <xdr:sp macro="" textlink="">
      <xdr:nvSpPr>
        <xdr:cNvPr id="643" name="フローチャート: 判断 642"/>
        <xdr:cNvSpPr/>
      </xdr:nvSpPr>
      <xdr:spPr>
        <a:xfrm>
          <a:off x="12763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171028</xdr:rowOff>
    </xdr:from>
    <xdr:ext cx="534377" cy="259045"/>
    <xdr:sp macro="" textlink="">
      <xdr:nvSpPr>
        <xdr:cNvPr id="644" name="テキスト ボックス 643"/>
        <xdr:cNvSpPr txBox="1"/>
      </xdr:nvSpPr>
      <xdr:spPr>
        <a:xfrm>
          <a:off x="12547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5300</xdr:rowOff>
    </xdr:from>
    <xdr:to>
      <xdr:col>85</xdr:col>
      <xdr:colOff>177800</xdr:colOff>
      <xdr:row>77</xdr:row>
      <xdr:rowOff>106900</xdr:rowOff>
    </xdr:to>
    <xdr:sp macro="" textlink="">
      <xdr:nvSpPr>
        <xdr:cNvPr id="650" name="楕円 649"/>
        <xdr:cNvSpPr/>
      </xdr:nvSpPr>
      <xdr:spPr>
        <a:xfrm>
          <a:off x="16268700" y="1320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28177</xdr:rowOff>
    </xdr:from>
    <xdr:ext cx="534377" cy="259045"/>
    <xdr:sp macro="" textlink="">
      <xdr:nvSpPr>
        <xdr:cNvPr id="651" name="公債費該当値テキスト"/>
        <xdr:cNvSpPr txBox="1"/>
      </xdr:nvSpPr>
      <xdr:spPr>
        <a:xfrm>
          <a:off x="16370300" y="1305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156600</xdr:rowOff>
    </xdr:from>
    <xdr:to>
      <xdr:col>81</xdr:col>
      <xdr:colOff>101600</xdr:colOff>
      <xdr:row>77</xdr:row>
      <xdr:rowOff>86750</xdr:rowOff>
    </xdr:to>
    <xdr:sp macro="" textlink="">
      <xdr:nvSpPr>
        <xdr:cNvPr id="652" name="楕円 651"/>
        <xdr:cNvSpPr/>
      </xdr:nvSpPr>
      <xdr:spPr>
        <a:xfrm>
          <a:off x="15430500" y="1318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103277</xdr:rowOff>
    </xdr:from>
    <xdr:ext cx="534377" cy="259045"/>
    <xdr:sp macro="" textlink="">
      <xdr:nvSpPr>
        <xdr:cNvPr id="653" name="テキスト ボックス 652"/>
        <xdr:cNvSpPr txBox="1"/>
      </xdr:nvSpPr>
      <xdr:spPr>
        <a:xfrm>
          <a:off x="15214111" y="1296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135618</xdr:rowOff>
    </xdr:from>
    <xdr:to>
      <xdr:col>76</xdr:col>
      <xdr:colOff>165100</xdr:colOff>
      <xdr:row>77</xdr:row>
      <xdr:rowOff>65768</xdr:rowOff>
    </xdr:to>
    <xdr:sp macro="" textlink="">
      <xdr:nvSpPr>
        <xdr:cNvPr id="654" name="楕円 653"/>
        <xdr:cNvSpPr/>
      </xdr:nvSpPr>
      <xdr:spPr>
        <a:xfrm>
          <a:off x="14541500" y="1316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82295</xdr:rowOff>
    </xdr:from>
    <xdr:ext cx="534377" cy="259045"/>
    <xdr:sp macro="" textlink="">
      <xdr:nvSpPr>
        <xdr:cNvPr id="655" name="テキスト ボックス 654"/>
        <xdr:cNvSpPr txBox="1"/>
      </xdr:nvSpPr>
      <xdr:spPr>
        <a:xfrm>
          <a:off x="14325111" y="1294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110125</xdr:rowOff>
    </xdr:from>
    <xdr:to>
      <xdr:col>72</xdr:col>
      <xdr:colOff>38100</xdr:colOff>
      <xdr:row>77</xdr:row>
      <xdr:rowOff>40275</xdr:rowOff>
    </xdr:to>
    <xdr:sp macro="" textlink="">
      <xdr:nvSpPr>
        <xdr:cNvPr id="656" name="楕円 655"/>
        <xdr:cNvSpPr/>
      </xdr:nvSpPr>
      <xdr:spPr>
        <a:xfrm>
          <a:off x="13652500" y="1314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56803</xdr:rowOff>
    </xdr:from>
    <xdr:ext cx="599010" cy="259045"/>
    <xdr:sp macro="" textlink="">
      <xdr:nvSpPr>
        <xdr:cNvPr id="657" name="テキスト ボックス 656"/>
        <xdr:cNvSpPr txBox="1"/>
      </xdr:nvSpPr>
      <xdr:spPr>
        <a:xfrm>
          <a:off x="13403795" y="12915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105012</xdr:rowOff>
    </xdr:from>
    <xdr:to>
      <xdr:col>67</xdr:col>
      <xdr:colOff>101600</xdr:colOff>
      <xdr:row>77</xdr:row>
      <xdr:rowOff>35162</xdr:rowOff>
    </xdr:to>
    <xdr:sp macro="" textlink="">
      <xdr:nvSpPr>
        <xdr:cNvPr id="658" name="楕円 657"/>
        <xdr:cNvSpPr/>
      </xdr:nvSpPr>
      <xdr:spPr>
        <a:xfrm>
          <a:off x="12763500" y="1313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51689</xdr:rowOff>
    </xdr:from>
    <xdr:ext cx="599010" cy="259045"/>
    <xdr:sp macro="" textlink="">
      <xdr:nvSpPr>
        <xdr:cNvPr id="659" name="テキスト ボックス 658"/>
        <xdr:cNvSpPr txBox="1"/>
      </xdr:nvSpPr>
      <xdr:spPr>
        <a:xfrm>
          <a:off x="12514795" y="12910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0" name="直線コネクタ 66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1" name="テキスト ボックス 67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4" name="直線コネクタ 67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5" name="テキスト ボックス 67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37367</xdr:rowOff>
    </xdr:from>
    <xdr:to>
      <xdr:col>85</xdr:col>
      <xdr:colOff>126364</xdr:colOff>
      <xdr:row>98</xdr:row>
      <xdr:rowOff>25372</xdr:rowOff>
    </xdr:to>
    <xdr:cxnSp macro="">
      <xdr:nvCxnSpPr>
        <xdr:cNvPr id="679" name="直線コネクタ 678"/>
        <xdr:cNvCxnSpPr/>
      </xdr:nvCxnSpPr>
      <xdr:spPr>
        <a:xfrm flipV="1">
          <a:off x="16317595" y="15639317"/>
          <a:ext cx="1269" cy="118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29199</xdr:rowOff>
    </xdr:from>
    <xdr:ext cx="249299" cy="259045"/>
    <xdr:sp macro="" textlink="">
      <xdr:nvSpPr>
        <xdr:cNvPr id="680" name="積立金最小値テキスト"/>
        <xdr:cNvSpPr txBox="1"/>
      </xdr:nvSpPr>
      <xdr:spPr>
        <a:xfrm>
          <a:off x="16370300" y="168312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25372</xdr:rowOff>
    </xdr:from>
    <xdr:to>
      <xdr:col>86</xdr:col>
      <xdr:colOff>25400</xdr:colOff>
      <xdr:row>98</xdr:row>
      <xdr:rowOff>25372</xdr:rowOff>
    </xdr:to>
    <xdr:cxnSp macro="">
      <xdr:nvCxnSpPr>
        <xdr:cNvPr id="681" name="直線コネクタ 680"/>
        <xdr:cNvCxnSpPr/>
      </xdr:nvCxnSpPr>
      <xdr:spPr>
        <a:xfrm>
          <a:off x="16230600" y="1682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155494</xdr:rowOff>
    </xdr:from>
    <xdr:ext cx="599010" cy="259045"/>
    <xdr:sp macro="" textlink="">
      <xdr:nvSpPr>
        <xdr:cNvPr id="682" name="積立金最大値テキスト"/>
        <xdr:cNvSpPr txBox="1"/>
      </xdr:nvSpPr>
      <xdr:spPr>
        <a:xfrm>
          <a:off x="16370300" y="1541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37367</xdr:rowOff>
    </xdr:from>
    <xdr:to>
      <xdr:col>86</xdr:col>
      <xdr:colOff>25400</xdr:colOff>
      <xdr:row>91</xdr:row>
      <xdr:rowOff>37367</xdr:rowOff>
    </xdr:to>
    <xdr:cxnSp macro="">
      <xdr:nvCxnSpPr>
        <xdr:cNvPr id="683" name="直線コネクタ 682"/>
        <xdr:cNvCxnSpPr/>
      </xdr:nvCxnSpPr>
      <xdr:spPr>
        <a:xfrm>
          <a:off x="16230600" y="1563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77881</xdr:rowOff>
    </xdr:from>
    <xdr:to>
      <xdr:col>85</xdr:col>
      <xdr:colOff>127000</xdr:colOff>
      <xdr:row>97</xdr:row>
      <xdr:rowOff>108347</xdr:rowOff>
    </xdr:to>
    <xdr:cxnSp macro="">
      <xdr:nvCxnSpPr>
        <xdr:cNvPr id="684" name="直線コネクタ 683"/>
        <xdr:cNvCxnSpPr/>
      </xdr:nvCxnSpPr>
      <xdr:spPr>
        <a:xfrm flipV="1">
          <a:off x="15481300" y="16708531"/>
          <a:ext cx="838200" cy="30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45809</xdr:rowOff>
    </xdr:from>
    <xdr:ext cx="534377" cy="259045"/>
    <xdr:sp macro="" textlink="">
      <xdr:nvSpPr>
        <xdr:cNvPr id="685" name="積立金平均値テキスト"/>
        <xdr:cNvSpPr txBox="1"/>
      </xdr:nvSpPr>
      <xdr:spPr>
        <a:xfrm>
          <a:off x="16370300" y="16505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22932</xdr:rowOff>
    </xdr:from>
    <xdr:to>
      <xdr:col>85</xdr:col>
      <xdr:colOff>177800</xdr:colOff>
      <xdr:row>97</xdr:row>
      <xdr:rowOff>124532</xdr:rowOff>
    </xdr:to>
    <xdr:sp macro="" textlink="">
      <xdr:nvSpPr>
        <xdr:cNvPr id="686" name="フローチャート: 判断 685"/>
        <xdr:cNvSpPr/>
      </xdr:nvSpPr>
      <xdr:spPr>
        <a:xfrm>
          <a:off x="16268700" y="166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82927</xdr:rowOff>
    </xdr:from>
    <xdr:to>
      <xdr:col>81</xdr:col>
      <xdr:colOff>50800</xdr:colOff>
      <xdr:row>97</xdr:row>
      <xdr:rowOff>108347</xdr:rowOff>
    </xdr:to>
    <xdr:cxnSp macro="">
      <xdr:nvCxnSpPr>
        <xdr:cNvPr id="687" name="直線コネクタ 686"/>
        <xdr:cNvCxnSpPr/>
      </xdr:nvCxnSpPr>
      <xdr:spPr>
        <a:xfrm>
          <a:off x="14592300" y="16713577"/>
          <a:ext cx="889000" cy="2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30516</xdr:rowOff>
    </xdr:from>
    <xdr:to>
      <xdr:col>81</xdr:col>
      <xdr:colOff>101600</xdr:colOff>
      <xdr:row>97</xdr:row>
      <xdr:rowOff>132116</xdr:rowOff>
    </xdr:to>
    <xdr:sp macro="" textlink="">
      <xdr:nvSpPr>
        <xdr:cNvPr id="688" name="フローチャート: 判断 687"/>
        <xdr:cNvSpPr/>
      </xdr:nvSpPr>
      <xdr:spPr>
        <a:xfrm>
          <a:off x="15430500" y="1666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148643</xdr:rowOff>
    </xdr:from>
    <xdr:ext cx="534377" cy="259045"/>
    <xdr:sp macro="" textlink="">
      <xdr:nvSpPr>
        <xdr:cNvPr id="689" name="テキスト ボックス 688"/>
        <xdr:cNvSpPr txBox="1"/>
      </xdr:nvSpPr>
      <xdr:spPr>
        <a:xfrm>
          <a:off x="15214111" y="1643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82927</xdr:rowOff>
    </xdr:from>
    <xdr:to>
      <xdr:col>76</xdr:col>
      <xdr:colOff>114300</xdr:colOff>
      <xdr:row>98</xdr:row>
      <xdr:rowOff>7226</xdr:rowOff>
    </xdr:to>
    <xdr:cxnSp macro="">
      <xdr:nvCxnSpPr>
        <xdr:cNvPr id="690" name="直線コネクタ 689"/>
        <xdr:cNvCxnSpPr/>
      </xdr:nvCxnSpPr>
      <xdr:spPr>
        <a:xfrm flipV="1">
          <a:off x="13703300" y="16713577"/>
          <a:ext cx="889000" cy="95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25406</xdr:rowOff>
    </xdr:from>
    <xdr:to>
      <xdr:col>76</xdr:col>
      <xdr:colOff>165100</xdr:colOff>
      <xdr:row>97</xdr:row>
      <xdr:rowOff>127006</xdr:rowOff>
    </xdr:to>
    <xdr:sp macro="" textlink="">
      <xdr:nvSpPr>
        <xdr:cNvPr id="691" name="フローチャート: 判断 690"/>
        <xdr:cNvSpPr/>
      </xdr:nvSpPr>
      <xdr:spPr>
        <a:xfrm>
          <a:off x="14541500" y="166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143533</xdr:rowOff>
    </xdr:from>
    <xdr:ext cx="534377" cy="259045"/>
    <xdr:sp macro="" textlink="">
      <xdr:nvSpPr>
        <xdr:cNvPr id="692" name="テキスト ボックス 691"/>
        <xdr:cNvSpPr txBox="1"/>
      </xdr:nvSpPr>
      <xdr:spPr>
        <a:xfrm>
          <a:off x="14325111" y="1643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154725</xdr:rowOff>
    </xdr:from>
    <xdr:to>
      <xdr:col>71</xdr:col>
      <xdr:colOff>177800</xdr:colOff>
      <xdr:row>98</xdr:row>
      <xdr:rowOff>7226</xdr:rowOff>
    </xdr:to>
    <xdr:cxnSp macro="">
      <xdr:nvCxnSpPr>
        <xdr:cNvPr id="693" name="直線コネクタ 692"/>
        <xdr:cNvCxnSpPr/>
      </xdr:nvCxnSpPr>
      <xdr:spPr>
        <a:xfrm>
          <a:off x="12814300" y="16785375"/>
          <a:ext cx="889000" cy="23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30790</xdr:rowOff>
    </xdr:from>
    <xdr:to>
      <xdr:col>72</xdr:col>
      <xdr:colOff>38100</xdr:colOff>
      <xdr:row>97</xdr:row>
      <xdr:rowOff>132390</xdr:rowOff>
    </xdr:to>
    <xdr:sp macro="" textlink="">
      <xdr:nvSpPr>
        <xdr:cNvPr id="694" name="フローチャート: 判断 693"/>
        <xdr:cNvSpPr/>
      </xdr:nvSpPr>
      <xdr:spPr>
        <a:xfrm>
          <a:off x="136525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148917</xdr:rowOff>
    </xdr:from>
    <xdr:ext cx="534377" cy="259045"/>
    <xdr:sp macro="" textlink="">
      <xdr:nvSpPr>
        <xdr:cNvPr id="695" name="テキスト ボックス 694"/>
        <xdr:cNvSpPr txBox="1"/>
      </xdr:nvSpPr>
      <xdr:spPr>
        <a:xfrm>
          <a:off x="13436111" y="1643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141632</xdr:rowOff>
    </xdr:from>
    <xdr:to>
      <xdr:col>67</xdr:col>
      <xdr:colOff>101600</xdr:colOff>
      <xdr:row>97</xdr:row>
      <xdr:rowOff>71782</xdr:rowOff>
    </xdr:to>
    <xdr:sp macro="" textlink="">
      <xdr:nvSpPr>
        <xdr:cNvPr id="696" name="フローチャート: 判断 695"/>
        <xdr:cNvSpPr/>
      </xdr:nvSpPr>
      <xdr:spPr>
        <a:xfrm>
          <a:off x="12763500" y="1660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88309</xdr:rowOff>
    </xdr:from>
    <xdr:ext cx="534377" cy="259045"/>
    <xdr:sp macro="" textlink="">
      <xdr:nvSpPr>
        <xdr:cNvPr id="697" name="テキスト ボックス 696"/>
        <xdr:cNvSpPr txBox="1"/>
      </xdr:nvSpPr>
      <xdr:spPr>
        <a:xfrm>
          <a:off x="12547111" y="1637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27081</xdr:rowOff>
    </xdr:from>
    <xdr:to>
      <xdr:col>85</xdr:col>
      <xdr:colOff>177800</xdr:colOff>
      <xdr:row>97</xdr:row>
      <xdr:rowOff>128681</xdr:rowOff>
    </xdr:to>
    <xdr:sp macro="" textlink="">
      <xdr:nvSpPr>
        <xdr:cNvPr id="703" name="楕円 702"/>
        <xdr:cNvSpPr/>
      </xdr:nvSpPr>
      <xdr:spPr>
        <a:xfrm>
          <a:off x="16268700" y="1665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1359</xdr:rowOff>
    </xdr:from>
    <xdr:ext cx="534377" cy="259045"/>
    <xdr:sp macro="" textlink="">
      <xdr:nvSpPr>
        <xdr:cNvPr id="704" name="積立金該当値テキスト"/>
        <xdr:cNvSpPr txBox="1"/>
      </xdr:nvSpPr>
      <xdr:spPr>
        <a:xfrm>
          <a:off x="16370300" y="1663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57547</xdr:rowOff>
    </xdr:from>
    <xdr:to>
      <xdr:col>81</xdr:col>
      <xdr:colOff>101600</xdr:colOff>
      <xdr:row>97</xdr:row>
      <xdr:rowOff>159147</xdr:rowOff>
    </xdr:to>
    <xdr:sp macro="" textlink="">
      <xdr:nvSpPr>
        <xdr:cNvPr id="705" name="楕円 704"/>
        <xdr:cNvSpPr/>
      </xdr:nvSpPr>
      <xdr:spPr>
        <a:xfrm>
          <a:off x="15430500" y="1668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150274</xdr:rowOff>
    </xdr:from>
    <xdr:ext cx="534377" cy="259045"/>
    <xdr:sp macro="" textlink="">
      <xdr:nvSpPr>
        <xdr:cNvPr id="706" name="テキスト ボックス 705"/>
        <xdr:cNvSpPr txBox="1"/>
      </xdr:nvSpPr>
      <xdr:spPr>
        <a:xfrm>
          <a:off x="15214111" y="1678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32127</xdr:rowOff>
    </xdr:from>
    <xdr:to>
      <xdr:col>76</xdr:col>
      <xdr:colOff>165100</xdr:colOff>
      <xdr:row>97</xdr:row>
      <xdr:rowOff>133727</xdr:rowOff>
    </xdr:to>
    <xdr:sp macro="" textlink="">
      <xdr:nvSpPr>
        <xdr:cNvPr id="707" name="楕円 706"/>
        <xdr:cNvSpPr/>
      </xdr:nvSpPr>
      <xdr:spPr>
        <a:xfrm>
          <a:off x="14541500" y="1666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124854</xdr:rowOff>
    </xdr:from>
    <xdr:ext cx="534377" cy="259045"/>
    <xdr:sp macro="" textlink="">
      <xdr:nvSpPr>
        <xdr:cNvPr id="708" name="テキスト ボックス 707"/>
        <xdr:cNvSpPr txBox="1"/>
      </xdr:nvSpPr>
      <xdr:spPr>
        <a:xfrm>
          <a:off x="14325111" y="16755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127876</xdr:rowOff>
    </xdr:from>
    <xdr:to>
      <xdr:col>72</xdr:col>
      <xdr:colOff>38100</xdr:colOff>
      <xdr:row>98</xdr:row>
      <xdr:rowOff>58026</xdr:rowOff>
    </xdr:to>
    <xdr:sp macro="" textlink="">
      <xdr:nvSpPr>
        <xdr:cNvPr id="709" name="楕円 708"/>
        <xdr:cNvSpPr/>
      </xdr:nvSpPr>
      <xdr:spPr>
        <a:xfrm>
          <a:off x="13652500" y="1675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49153</xdr:rowOff>
    </xdr:from>
    <xdr:ext cx="469744" cy="259045"/>
    <xdr:sp macro="" textlink="">
      <xdr:nvSpPr>
        <xdr:cNvPr id="710" name="テキスト ボックス 709"/>
        <xdr:cNvSpPr txBox="1"/>
      </xdr:nvSpPr>
      <xdr:spPr>
        <a:xfrm>
          <a:off x="13468428" y="16851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103925</xdr:rowOff>
    </xdr:from>
    <xdr:to>
      <xdr:col>67</xdr:col>
      <xdr:colOff>101600</xdr:colOff>
      <xdr:row>98</xdr:row>
      <xdr:rowOff>34075</xdr:rowOff>
    </xdr:to>
    <xdr:sp macro="" textlink="">
      <xdr:nvSpPr>
        <xdr:cNvPr id="711" name="楕円 710"/>
        <xdr:cNvSpPr/>
      </xdr:nvSpPr>
      <xdr:spPr>
        <a:xfrm>
          <a:off x="12763500" y="167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25202</xdr:rowOff>
    </xdr:from>
    <xdr:ext cx="469744" cy="259045"/>
    <xdr:sp macro="" textlink="">
      <xdr:nvSpPr>
        <xdr:cNvPr id="712" name="テキスト ボックス 711"/>
        <xdr:cNvSpPr txBox="1"/>
      </xdr:nvSpPr>
      <xdr:spPr>
        <a:xfrm>
          <a:off x="12579428" y="16827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131242</xdr:rowOff>
    </xdr:from>
    <xdr:to>
      <xdr:col>116</xdr:col>
      <xdr:colOff>62864</xdr:colOff>
      <xdr:row>39</xdr:row>
      <xdr:rowOff>44450</xdr:rowOff>
    </xdr:to>
    <xdr:cxnSp macro="">
      <xdr:nvCxnSpPr>
        <xdr:cNvPr id="736" name="直線コネクタ 735"/>
        <xdr:cNvCxnSpPr/>
      </xdr:nvCxnSpPr>
      <xdr:spPr>
        <a:xfrm flipV="1">
          <a:off x="22159595" y="5446192"/>
          <a:ext cx="1269" cy="1284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77919</xdr:rowOff>
    </xdr:from>
    <xdr:ext cx="534377" cy="259045"/>
    <xdr:sp macro="" textlink="">
      <xdr:nvSpPr>
        <xdr:cNvPr id="739" name="投資及び出資金最大値テキスト"/>
        <xdr:cNvSpPr txBox="1"/>
      </xdr:nvSpPr>
      <xdr:spPr>
        <a:xfrm>
          <a:off x="22212300" y="522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131242</xdr:rowOff>
    </xdr:from>
    <xdr:to>
      <xdr:col>116</xdr:col>
      <xdr:colOff>152400</xdr:colOff>
      <xdr:row>31</xdr:row>
      <xdr:rowOff>131242</xdr:rowOff>
    </xdr:to>
    <xdr:cxnSp macro="">
      <xdr:nvCxnSpPr>
        <xdr:cNvPr id="740" name="直線コネクタ 739"/>
        <xdr:cNvCxnSpPr/>
      </xdr:nvCxnSpPr>
      <xdr:spPr>
        <a:xfrm>
          <a:off x="22072600" y="544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71158</xdr:rowOff>
    </xdr:from>
    <xdr:to>
      <xdr:col>116</xdr:col>
      <xdr:colOff>63500</xdr:colOff>
      <xdr:row>38</xdr:row>
      <xdr:rowOff>135737</xdr:rowOff>
    </xdr:to>
    <xdr:cxnSp macro="">
      <xdr:nvCxnSpPr>
        <xdr:cNvPr id="741" name="直線コネクタ 740"/>
        <xdr:cNvCxnSpPr/>
      </xdr:nvCxnSpPr>
      <xdr:spPr>
        <a:xfrm flipV="1">
          <a:off x="21323300" y="6586258"/>
          <a:ext cx="838200" cy="64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53268</xdr:rowOff>
    </xdr:from>
    <xdr:ext cx="469744" cy="259045"/>
    <xdr:sp macro="" textlink="">
      <xdr:nvSpPr>
        <xdr:cNvPr id="742" name="投資及び出資金平均値テキスト"/>
        <xdr:cNvSpPr txBox="1"/>
      </xdr:nvSpPr>
      <xdr:spPr>
        <a:xfrm>
          <a:off x="22212300" y="6568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74841</xdr:rowOff>
    </xdr:from>
    <xdr:to>
      <xdr:col>116</xdr:col>
      <xdr:colOff>114300</xdr:colOff>
      <xdr:row>39</xdr:row>
      <xdr:rowOff>4991</xdr:rowOff>
    </xdr:to>
    <xdr:sp macro="" textlink="">
      <xdr:nvSpPr>
        <xdr:cNvPr id="743" name="フローチャート: 判断 742"/>
        <xdr:cNvSpPr/>
      </xdr:nvSpPr>
      <xdr:spPr>
        <a:xfrm>
          <a:off x="221107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135737</xdr:rowOff>
    </xdr:from>
    <xdr:to>
      <xdr:col>111</xdr:col>
      <xdr:colOff>177800</xdr:colOff>
      <xdr:row>39</xdr:row>
      <xdr:rowOff>19647</xdr:rowOff>
    </xdr:to>
    <xdr:cxnSp macro="">
      <xdr:nvCxnSpPr>
        <xdr:cNvPr id="744" name="直線コネクタ 743"/>
        <xdr:cNvCxnSpPr/>
      </xdr:nvCxnSpPr>
      <xdr:spPr>
        <a:xfrm flipV="1">
          <a:off x="20434300" y="6650837"/>
          <a:ext cx="889000" cy="55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82461</xdr:rowOff>
    </xdr:from>
    <xdr:to>
      <xdr:col>112</xdr:col>
      <xdr:colOff>38100</xdr:colOff>
      <xdr:row>39</xdr:row>
      <xdr:rowOff>12611</xdr:rowOff>
    </xdr:to>
    <xdr:sp macro="" textlink="">
      <xdr:nvSpPr>
        <xdr:cNvPr id="745" name="フローチャート: 判断 744"/>
        <xdr:cNvSpPr/>
      </xdr:nvSpPr>
      <xdr:spPr>
        <a:xfrm>
          <a:off x="21272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29138</xdr:rowOff>
    </xdr:from>
    <xdr:ext cx="469744" cy="259045"/>
    <xdr:sp macro="" textlink="">
      <xdr:nvSpPr>
        <xdr:cNvPr id="746" name="テキスト ボックス 745"/>
        <xdr:cNvSpPr txBox="1"/>
      </xdr:nvSpPr>
      <xdr:spPr>
        <a:xfrm>
          <a:off x="21088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19418</xdr:rowOff>
    </xdr:from>
    <xdr:to>
      <xdr:col>107</xdr:col>
      <xdr:colOff>50800</xdr:colOff>
      <xdr:row>39</xdr:row>
      <xdr:rowOff>19647</xdr:rowOff>
    </xdr:to>
    <xdr:cxnSp macro="">
      <xdr:nvCxnSpPr>
        <xdr:cNvPr id="747" name="直線コネクタ 746"/>
        <xdr:cNvCxnSpPr/>
      </xdr:nvCxnSpPr>
      <xdr:spPr>
        <a:xfrm>
          <a:off x="19545300" y="6705968"/>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90881</xdr:rowOff>
    </xdr:from>
    <xdr:to>
      <xdr:col>107</xdr:col>
      <xdr:colOff>101600</xdr:colOff>
      <xdr:row>39</xdr:row>
      <xdr:rowOff>21031</xdr:rowOff>
    </xdr:to>
    <xdr:sp macro="" textlink="">
      <xdr:nvSpPr>
        <xdr:cNvPr id="748" name="フローチャート: 判断 747"/>
        <xdr:cNvSpPr/>
      </xdr:nvSpPr>
      <xdr:spPr>
        <a:xfrm>
          <a:off x="20383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37558</xdr:rowOff>
    </xdr:from>
    <xdr:ext cx="469744" cy="259045"/>
    <xdr:sp macro="" textlink="">
      <xdr:nvSpPr>
        <xdr:cNvPr id="749" name="テキスト ボックス 748"/>
        <xdr:cNvSpPr txBox="1"/>
      </xdr:nvSpPr>
      <xdr:spPr>
        <a:xfrm>
          <a:off x="20199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167513</xdr:rowOff>
    </xdr:from>
    <xdr:to>
      <xdr:col>102</xdr:col>
      <xdr:colOff>114300</xdr:colOff>
      <xdr:row>39</xdr:row>
      <xdr:rowOff>19418</xdr:rowOff>
    </xdr:to>
    <xdr:cxnSp macro="">
      <xdr:nvCxnSpPr>
        <xdr:cNvPr id="750" name="直線コネクタ 749"/>
        <xdr:cNvCxnSpPr/>
      </xdr:nvCxnSpPr>
      <xdr:spPr>
        <a:xfrm>
          <a:off x="18656300" y="6682613"/>
          <a:ext cx="889000" cy="2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100178</xdr:rowOff>
    </xdr:from>
    <xdr:to>
      <xdr:col>102</xdr:col>
      <xdr:colOff>165100</xdr:colOff>
      <xdr:row>39</xdr:row>
      <xdr:rowOff>30328</xdr:rowOff>
    </xdr:to>
    <xdr:sp macro="" textlink="">
      <xdr:nvSpPr>
        <xdr:cNvPr id="751" name="フローチャート: 判断 750"/>
        <xdr:cNvSpPr/>
      </xdr:nvSpPr>
      <xdr:spPr>
        <a:xfrm>
          <a:off x="19494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46855</xdr:rowOff>
    </xdr:from>
    <xdr:ext cx="469744" cy="259045"/>
    <xdr:sp macro="" textlink="">
      <xdr:nvSpPr>
        <xdr:cNvPr id="752" name="テキスト ボックス 751"/>
        <xdr:cNvSpPr txBox="1"/>
      </xdr:nvSpPr>
      <xdr:spPr>
        <a:xfrm>
          <a:off x="19310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98196</xdr:rowOff>
    </xdr:from>
    <xdr:to>
      <xdr:col>98</xdr:col>
      <xdr:colOff>38100</xdr:colOff>
      <xdr:row>39</xdr:row>
      <xdr:rowOff>28346</xdr:rowOff>
    </xdr:to>
    <xdr:sp macro="" textlink="">
      <xdr:nvSpPr>
        <xdr:cNvPr id="753" name="フローチャート: 判断 752"/>
        <xdr:cNvSpPr/>
      </xdr:nvSpPr>
      <xdr:spPr>
        <a:xfrm>
          <a:off x="18605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44873</xdr:rowOff>
    </xdr:from>
    <xdr:ext cx="469744" cy="259045"/>
    <xdr:sp macro="" textlink="">
      <xdr:nvSpPr>
        <xdr:cNvPr id="754" name="テキスト ボックス 753"/>
        <xdr:cNvSpPr txBox="1"/>
      </xdr:nvSpPr>
      <xdr:spPr>
        <a:xfrm>
          <a:off x="18421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20358</xdr:rowOff>
    </xdr:from>
    <xdr:to>
      <xdr:col>116</xdr:col>
      <xdr:colOff>114300</xdr:colOff>
      <xdr:row>38</xdr:row>
      <xdr:rowOff>121958</xdr:rowOff>
    </xdr:to>
    <xdr:sp macro="" textlink="">
      <xdr:nvSpPr>
        <xdr:cNvPr id="760" name="楕円 759"/>
        <xdr:cNvSpPr/>
      </xdr:nvSpPr>
      <xdr:spPr>
        <a:xfrm>
          <a:off x="22110700" y="653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43235</xdr:rowOff>
    </xdr:from>
    <xdr:ext cx="469744" cy="259045"/>
    <xdr:sp macro="" textlink="">
      <xdr:nvSpPr>
        <xdr:cNvPr id="761" name="投資及び出資金該当値テキスト"/>
        <xdr:cNvSpPr txBox="1"/>
      </xdr:nvSpPr>
      <xdr:spPr>
        <a:xfrm>
          <a:off x="22212300" y="638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84937</xdr:rowOff>
    </xdr:from>
    <xdr:to>
      <xdr:col>112</xdr:col>
      <xdr:colOff>38100</xdr:colOff>
      <xdr:row>39</xdr:row>
      <xdr:rowOff>15087</xdr:rowOff>
    </xdr:to>
    <xdr:sp macro="" textlink="">
      <xdr:nvSpPr>
        <xdr:cNvPr id="762" name="楕円 761"/>
        <xdr:cNvSpPr/>
      </xdr:nvSpPr>
      <xdr:spPr>
        <a:xfrm>
          <a:off x="21272500" y="660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6214</xdr:rowOff>
    </xdr:from>
    <xdr:ext cx="469744" cy="259045"/>
    <xdr:sp macro="" textlink="">
      <xdr:nvSpPr>
        <xdr:cNvPr id="763" name="テキスト ボックス 762"/>
        <xdr:cNvSpPr txBox="1"/>
      </xdr:nvSpPr>
      <xdr:spPr>
        <a:xfrm>
          <a:off x="21088428" y="6692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140297</xdr:rowOff>
    </xdr:from>
    <xdr:to>
      <xdr:col>107</xdr:col>
      <xdr:colOff>101600</xdr:colOff>
      <xdr:row>39</xdr:row>
      <xdr:rowOff>70447</xdr:rowOff>
    </xdr:to>
    <xdr:sp macro="" textlink="">
      <xdr:nvSpPr>
        <xdr:cNvPr id="764" name="楕円 763"/>
        <xdr:cNvSpPr/>
      </xdr:nvSpPr>
      <xdr:spPr>
        <a:xfrm>
          <a:off x="20383500" y="665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61574</xdr:rowOff>
    </xdr:from>
    <xdr:ext cx="378565" cy="259045"/>
    <xdr:sp macro="" textlink="">
      <xdr:nvSpPr>
        <xdr:cNvPr id="765" name="テキスト ボックス 764"/>
        <xdr:cNvSpPr txBox="1"/>
      </xdr:nvSpPr>
      <xdr:spPr>
        <a:xfrm>
          <a:off x="20245017" y="6748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140068</xdr:rowOff>
    </xdr:from>
    <xdr:to>
      <xdr:col>102</xdr:col>
      <xdr:colOff>165100</xdr:colOff>
      <xdr:row>39</xdr:row>
      <xdr:rowOff>70218</xdr:rowOff>
    </xdr:to>
    <xdr:sp macro="" textlink="">
      <xdr:nvSpPr>
        <xdr:cNvPr id="766" name="楕円 765"/>
        <xdr:cNvSpPr/>
      </xdr:nvSpPr>
      <xdr:spPr>
        <a:xfrm>
          <a:off x="19494500" y="665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61345</xdr:rowOff>
    </xdr:from>
    <xdr:ext cx="378565" cy="259045"/>
    <xdr:sp macro="" textlink="">
      <xdr:nvSpPr>
        <xdr:cNvPr id="767" name="テキスト ボックス 766"/>
        <xdr:cNvSpPr txBox="1"/>
      </xdr:nvSpPr>
      <xdr:spPr>
        <a:xfrm>
          <a:off x="19356017" y="6747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116713</xdr:rowOff>
    </xdr:from>
    <xdr:to>
      <xdr:col>98</xdr:col>
      <xdr:colOff>38100</xdr:colOff>
      <xdr:row>39</xdr:row>
      <xdr:rowOff>46863</xdr:rowOff>
    </xdr:to>
    <xdr:sp macro="" textlink="">
      <xdr:nvSpPr>
        <xdr:cNvPr id="768" name="楕円 767"/>
        <xdr:cNvSpPr/>
      </xdr:nvSpPr>
      <xdr:spPr>
        <a:xfrm>
          <a:off x="18605500" y="663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37990</xdr:rowOff>
    </xdr:from>
    <xdr:ext cx="469744" cy="259045"/>
    <xdr:sp macro="" textlink="">
      <xdr:nvSpPr>
        <xdr:cNvPr id="769" name="テキスト ボックス 768"/>
        <xdr:cNvSpPr txBox="1"/>
      </xdr:nvSpPr>
      <xdr:spPr>
        <a:xfrm>
          <a:off x="18421428" y="672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108702</xdr:rowOff>
    </xdr:from>
    <xdr:to>
      <xdr:col>116</xdr:col>
      <xdr:colOff>62864</xdr:colOff>
      <xdr:row>58</xdr:row>
      <xdr:rowOff>139700</xdr:rowOff>
    </xdr:to>
    <xdr:cxnSp macro="">
      <xdr:nvCxnSpPr>
        <xdr:cNvPr id="791" name="直線コネクタ 790"/>
        <xdr:cNvCxnSpPr/>
      </xdr:nvCxnSpPr>
      <xdr:spPr>
        <a:xfrm flipV="1">
          <a:off x="22159595" y="8852652"/>
          <a:ext cx="1269" cy="1231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55379</xdr:rowOff>
    </xdr:from>
    <xdr:ext cx="534377" cy="259045"/>
    <xdr:sp macro="" textlink="">
      <xdr:nvSpPr>
        <xdr:cNvPr id="794" name="貸付金最大値テキスト"/>
        <xdr:cNvSpPr txBox="1"/>
      </xdr:nvSpPr>
      <xdr:spPr>
        <a:xfrm>
          <a:off x="22212300" y="862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108702</xdr:rowOff>
    </xdr:from>
    <xdr:to>
      <xdr:col>116</xdr:col>
      <xdr:colOff>152400</xdr:colOff>
      <xdr:row>51</xdr:row>
      <xdr:rowOff>108702</xdr:rowOff>
    </xdr:to>
    <xdr:cxnSp macro="">
      <xdr:nvCxnSpPr>
        <xdr:cNvPr id="795" name="直線コネクタ 794"/>
        <xdr:cNvCxnSpPr/>
      </xdr:nvCxnSpPr>
      <xdr:spPr>
        <a:xfrm>
          <a:off x="22072600" y="885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138785</xdr:rowOff>
    </xdr:from>
    <xdr:to>
      <xdr:col>116</xdr:col>
      <xdr:colOff>63500</xdr:colOff>
      <xdr:row>58</xdr:row>
      <xdr:rowOff>138900</xdr:rowOff>
    </xdr:to>
    <xdr:cxnSp macro="">
      <xdr:nvCxnSpPr>
        <xdr:cNvPr id="796" name="直線コネクタ 795"/>
        <xdr:cNvCxnSpPr/>
      </xdr:nvCxnSpPr>
      <xdr:spPr>
        <a:xfrm>
          <a:off x="21323300" y="10082885"/>
          <a:ext cx="8382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155508</xdr:rowOff>
    </xdr:from>
    <xdr:ext cx="469744" cy="259045"/>
    <xdr:sp macro="" textlink="">
      <xdr:nvSpPr>
        <xdr:cNvPr id="797" name="貸付金平均値テキスト"/>
        <xdr:cNvSpPr txBox="1"/>
      </xdr:nvSpPr>
      <xdr:spPr>
        <a:xfrm>
          <a:off x="22212300" y="9756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132631</xdr:rowOff>
    </xdr:from>
    <xdr:to>
      <xdr:col>116</xdr:col>
      <xdr:colOff>114300</xdr:colOff>
      <xdr:row>58</xdr:row>
      <xdr:rowOff>62781</xdr:rowOff>
    </xdr:to>
    <xdr:sp macro="" textlink="">
      <xdr:nvSpPr>
        <xdr:cNvPr id="798" name="フローチャート: 判断 797"/>
        <xdr:cNvSpPr/>
      </xdr:nvSpPr>
      <xdr:spPr>
        <a:xfrm>
          <a:off x="221107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138785</xdr:rowOff>
    </xdr:from>
    <xdr:to>
      <xdr:col>111</xdr:col>
      <xdr:colOff>177800</xdr:colOff>
      <xdr:row>58</xdr:row>
      <xdr:rowOff>139014</xdr:rowOff>
    </xdr:to>
    <xdr:cxnSp macro="">
      <xdr:nvCxnSpPr>
        <xdr:cNvPr id="799" name="直線コネクタ 798"/>
        <xdr:cNvCxnSpPr/>
      </xdr:nvCxnSpPr>
      <xdr:spPr>
        <a:xfrm flipV="1">
          <a:off x="20434300" y="10082885"/>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137340</xdr:rowOff>
    </xdr:from>
    <xdr:to>
      <xdr:col>112</xdr:col>
      <xdr:colOff>38100</xdr:colOff>
      <xdr:row>58</xdr:row>
      <xdr:rowOff>67490</xdr:rowOff>
    </xdr:to>
    <xdr:sp macro="" textlink="">
      <xdr:nvSpPr>
        <xdr:cNvPr id="800" name="フローチャート: 判断 799"/>
        <xdr:cNvSpPr/>
      </xdr:nvSpPr>
      <xdr:spPr>
        <a:xfrm>
          <a:off x="212725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84017</xdr:rowOff>
    </xdr:from>
    <xdr:ext cx="469744" cy="259045"/>
    <xdr:sp macro="" textlink="">
      <xdr:nvSpPr>
        <xdr:cNvPr id="801" name="テキスト ボックス 800"/>
        <xdr:cNvSpPr txBox="1"/>
      </xdr:nvSpPr>
      <xdr:spPr>
        <a:xfrm>
          <a:off x="21088428" y="968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138992</xdr:rowOff>
    </xdr:from>
    <xdr:to>
      <xdr:col>107</xdr:col>
      <xdr:colOff>50800</xdr:colOff>
      <xdr:row>58</xdr:row>
      <xdr:rowOff>139014</xdr:rowOff>
    </xdr:to>
    <xdr:cxnSp macro="">
      <xdr:nvCxnSpPr>
        <xdr:cNvPr id="802" name="直線コネクタ 801"/>
        <xdr:cNvCxnSpPr/>
      </xdr:nvCxnSpPr>
      <xdr:spPr>
        <a:xfrm>
          <a:off x="19545300" y="10083092"/>
          <a:ext cx="88900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128082</xdr:rowOff>
    </xdr:from>
    <xdr:to>
      <xdr:col>107</xdr:col>
      <xdr:colOff>101600</xdr:colOff>
      <xdr:row>58</xdr:row>
      <xdr:rowOff>58232</xdr:rowOff>
    </xdr:to>
    <xdr:sp macro="" textlink="">
      <xdr:nvSpPr>
        <xdr:cNvPr id="803" name="フローチャート: 判断 802"/>
        <xdr:cNvSpPr/>
      </xdr:nvSpPr>
      <xdr:spPr>
        <a:xfrm>
          <a:off x="20383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74759</xdr:rowOff>
    </xdr:from>
    <xdr:ext cx="469744" cy="259045"/>
    <xdr:sp macro="" textlink="">
      <xdr:nvSpPr>
        <xdr:cNvPr id="804" name="テキスト ボックス 803"/>
        <xdr:cNvSpPr txBox="1"/>
      </xdr:nvSpPr>
      <xdr:spPr>
        <a:xfrm>
          <a:off x="20199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138992</xdr:rowOff>
    </xdr:from>
    <xdr:to>
      <xdr:col>102</xdr:col>
      <xdr:colOff>114300</xdr:colOff>
      <xdr:row>58</xdr:row>
      <xdr:rowOff>138992</xdr:rowOff>
    </xdr:to>
    <xdr:cxnSp macro="">
      <xdr:nvCxnSpPr>
        <xdr:cNvPr id="805" name="直線コネクタ 804"/>
        <xdr:cNvCxnSpPr/>
      </xdr:nvCxnSpPr>
      <xdr:spPr>
        <a:xfrm>
          <a:off x="18656300" y="100830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109589</xdr:rowOff>
    </xdr:from>
    <xdr:to>
      <xdr:col>102</xdr:col>
      <xdr:colOff>165100</xdr:colOff>
      <xdr:row>58</xdr:row>
      <xdr:rowOff>39739</xdr:rowOff>
    </xdr:to>
    <xdr:sp macro="" textlink="">
      <xdr:nvSpPr>
        <xdr:cNvPr id="806" name="フローチャート: 判断 805"/>
        <xdr:cNvSpPr/>
      </xdr:nvSpPr>
      <xdr:spPr>
        <a:xfrm>
          <a:off x="19494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56266</xdr:rowOff>
    </xdr:from>
    <xdr:ext cx="469744" cy="259045"/>
    <xdr:sp macro="" textlink="">
      <xdr:nvSpPr>
        <xdr:cNvPr id="807" name="テキスト ボックス 806"/>
        <xdr:cNvSpPr txBox="1"/>
      </xdr:nvSpPr>
      <xdr:spPr>
        <a:xfrm>
          <a:off x="19310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102753</xdr:rowOff>
    </xdr:from>
    <xdr:to>
      <xdr:col>98</xdr:col>
      <xdr:colOff>38100</xdr:colOff>
      <xdr:row>58</xdr:row>
      <xdr:rowOff>32903</xdr:rowOff>
    </xdr:to>
    <xdr:sp macro="" textlink="">
      <xdr:nvSpPr>
        <xdr:cNvPr id="808" name="フローチャート: 判断 807"/>
        <xdr:cNvSpPr/>
      </xdr:nvSpPr>
      <xdr:spPr>
        <a:xfrm>
          <a:off x="18605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49430</xdr:rowOff>
    </xdr:from>
    <xdr:ext cx="469744" cy="259045"/>
    <xdr:sp macro="" textlink="">
      <xdr:nvSpPr>
        <xdr:cNvPr id="809" name="テキスト ボックス 808"/>
        <xdr:cNvSpPr txBox="1"/>
      </xdr:nvSpPr>
      <xdr:spPr>
        <a:xfrm>
          <a:off x="18421428" y="96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88100</xdr:rowOff>
    </xdr:from>
    <xdr:to>
      <xdr:col>116</xdr:col>
      <xdr:colOff>114300</xdr:colOff>
      <xdr:row>59</xdr:row>
      <xdr:rowOff>18250</xdr:rowOff>
    </xdr:to>
    <xdr:sp macro="" textlink="">
      <xdr:nvSpPr>
        <xdr:cNvPr id="815" name="楕円 814"/>
        <xdr:cNvSpPr/>
      </xdr:nvSpPr>
      <xdr:spPr>
        <a:xfrm>
          <a:off x="22110700" y="1003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3027</xdr:rowOff>
    </xdr:from>
    <xdr:ext cx="313932" cy="259045"/>
    <xdr:sp macro="" textlink="">
      <xdr:nvSpPr>
        <xdr:cNvPr id="816" name="貸付金該当値テキスト"/>
        <xdr:cNvSpPr txBox="1"/>
      </xdr:nvSpPr>
      <xdr:spPr>
        <a:xfrm>
          <a:off x="22212300" y="99471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87985</xdr:rowOff>
    </xdr:from>
    <xdr:to>
      <xdr:col>112</xdr:col>
      <xdr:colOff>38100</xdr:colOff>
      <xdr:row>59</xdr:row>
      <xdr:rowOff>18135</xdr:rowOff>
    </xdr:to>
    <xdr:sp macro="" textlink="">
      <xdr:nvSpPr>
        <xdr:cNvPr id="817" name="楕円 816"/>
        <xdr:cNvSpPr/>
      </xdr:nvSpPr>
      <xdr:spPr>
        <a:xfrm>
          <a:off x="21272500" y="1003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9262</xdr:rowOff>
    </xdr:from>
    <xdr:ext cx="313932" cy="259045"/>
    <xdr:sp macro="" textlink="">
      <xdr:nvSpPr>
        <xdr:cNvPr id="818" name="テキスト ボックス 817"/>
        <xdr:cNvSpPr txBox="1"/>
      </xdr:nvSpPr>
      <xdr:spPr>
        <a:xfrm>
          <a:off x="21166333" y="101248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88214</xdr:rowOff>
    </xdr:from>
    <xdr:to>
      <xdr:col>107</xdr:col>
      <xdr:colOff>101600</xdr:colOff>
      <xdr:row>59</xdr:row>
      <xdr:rowOff>18364</xdr:rowOff>
    </xdr:to>
    <xdr:sp macro="" textlink="">
      <xdr:nvSpPr>
        <xdr:cNvPr id="819" name="楕円 818"/>
        <xdr:cNvSpPr/>
      </xdr:nvSpPr>
      <xdr:spPr>
        <a:xfrm>
          <a:off x="20383500" y="1003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9491</xdr:rowOff>
    </xdr:from>
    <xdr:ext cx="313932" cy="259045"/>
    <xdr:sp macro="" textlink="">
      <xdr:nvSpPr>
        <xdr:cNvPr id="820" name="テキスト ボックス 819"/>
        <xdr:cNvSpPr txBox="1"/>
      </xdr:nvSpPr>
      <xdr:spPr>
        <a:xfrm>
          <a:off x="20277333" y="101250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88192</xdr:rowOff>
    </xdr:from>
    <xdr:to>
      <xdr:col>102</xdr:col>
      <xdr:colOff>165100</xdr:colOff>
      <xdr:row>59</xdr:row>
      <xdr:rowOff>18342</xdr:rowOff>
    </xdr:to>
    <xdr:sp macro="" textlink="">
      <xdr:nvSpPr>
        <xdr:cNvPr id="821" name="楕円 820"/>
        <xdr:cNvSpPr/>
      </xdr:nvSpPr>
      <xdr:spPr>
        <a:xfrm>
          <a:off x="19494500" y="1003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9469</xdr:rowOff>
    </xdr:from>
    <xdr:ext cx="313932" cy="259045"/>
    <xdr:sp macro="" textlink="">
      <xdr:nvSpPr>
        <xdr:cNvPr id="822" name="テキスト ボックス 821"/>
        <xdr:cNvSpPr txBox="1"/>
      </xdr:nvSpPr>
      <xdr:spPr>
        <a:xfrm>
          <a:off x="19388333" y="101250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88192</xdr:rowOff>
    </xdr:from>
    <xdr:to>
      <xdr:col>98</xdr:col>
      <xdr:colOff>38100</xdr:colOff>
      <xdr:row>59</xdr:row>
      <xdr:rowOff>18342</xdr:rowOff>
    </xdr:to>
    <xdr:sp macro="" textlink="">
      <xdr:nvSpPr>
        <xdr:cNvPr id="823" name="楕円 822"/>
        <xdr:cNvSpPr/>
      </xdr:nvSpPr>
      <xdr:spPr>
        <a:xfrm>
          <a:off x="18605500" y="1003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9469</xdr:rowOff>
    </xdr:from>
    <xdr:ext cx="313932" cy="259045"/>
    <xdr:sp macro="" textlink="">
      <xdr:nvSpPr>
        <xdr:cNvPr id="824" name="テキスト ボックス 823"/>
        <xdr:cNvSpPr txBox="1"/>
      </xdr:nvSpPr>
      <xdr:spPr>
        <a:xfrm>
          <a:off x="18499333" y="101250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6" name="直線コネクタ 83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7" name="テキスト ボックス 836"/>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8" name="直線コネクタ 83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9" name="テキスト ボックス 83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0" name="直線コネクタ 83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1" name="テキスト ボックス 84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2" name="直線コネクタ 84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3" name="テキスト ボックス 842"/>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4" name="直線コネクタ 84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5" name="テキスト ボックス 844"/>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6" name="直線コネクタ 84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7" name="テキスト ボックス 846"/>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10475</xdr:rowOff>
    </xdr:from>
    <xdr:to>
      <xdr:col>116</xdr:col>
      <xdr:colOff>62864</xdr:colOff>
      <xdr:row>78</xdr:row>
      <xdr:rowOff>82697</xdr:rowOff>
    </xdr:to>
    <xdr:cxnSp macro="">
      <xdr:nvCxnSpPr>
        <xdr:cNvPr id="851" name="直線コネクタ 850"/>
        <xdr:cNvCxnSpPr/>
      </xdr:nvCxnSpPr>
      <xdr:spPr>
        <a:xfrm flipV="1">
          <a:off x="22159595" y="12011975"/>
          <a:ext cx="1269" cy="144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86524</xdr:rowOff>
    </xdr:from>
    <xdr:ext cx="534377" cy="259045"/>
    <xdr:sp macro="" textlink="">
      <xdr:nvSpPr>
        <xdr:cNvPr id="852" name="繰出金最小値テキスト"/>
        <xdr:cNvSpPr txBox="1"/>
      </xdr:nvSpPr>
      <xdr:spPr>
        <a:xfrm>
          <a:off x="22212300" y="1345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82697</xdr:rowOff>
    </xdr:from>
    <xdr:to>
      <xdr:col>116</xdr:col>
      <xdr:colOff>152400</xdr:colOff>
      <xdr:row>78</xdr:row>
      <xdr:rowOff>82697</xdr:rowOff>
    </xdr:to>
    <xdr:cxnSp macro="">
      <xdr:nvCxnSpPr>
        <xdr:cNvPr id="853" name="直線コネクタ 852"/>
        <xdr:cNvCxnSpPr/>
      </xdr:nvCxnSpPr>
      <xdr:spPr>
        <a:xfrm>
          <a:off x="22072600" y="1345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128602</xdr:rowOff>
    </xdr:from>
    <xdr:ext cx="599010" cy="259045"/>
    <xdr:sp macro="" textlink="">
      <xdr:nvSpPr>
        <xdr:cNvPr id="854" name="繰出金最大値テキスト"/>
        <xdr:cNvSpPr txBox="1"/>
      </xdr:nvSpPr>
      <xdr:spPr>
        <a:xfrm>
          <a:off x="22212300" y="1178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10475</xdr:rowOff>
    </xdr:from>
    <xdr:to>
      <xdr:col>116</xdr:col>
      <xdr:colOff>152400</xdr:colOff>
      <xdr:row>70</xdr:row>
      <xdr:rowOff>10475</xdr:rowOff>
    </xdr:to>
    <xdr:cxnSp macro="">
      <xdr:nvCxnSpPr>
        <xdr:cNvPr id="855" name="直線コネクタ 854"/>
        <xdr:cNvCxnSpPr/>
      </xdr:nvCxnSpPr>
      <xdr:spPr>
        <a:xfrm>
          <a:off x="22072600" y="1201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103516</xdr:rowOff>
    </xdr:from>
    <xdr:to>
      <xdr:col>116</xdr:col>
      <xdr:colOff>63500</xdr:colOff>
      <xdr:row>75</xdr:row>
      <xdr:rowOff>136809</xdr:rowOff>
    </xdr:to>
    <xdr:cxnSp macro="">
      <xdr:nvCxnSpPr>
        <xdr:cNvPr id="856" name="直線コネクタ 855"/>
        <xdr:cNvCxnSpPr/>
      </xdr:nvCxnSpPr>
      <xdr:spPr>
        <a:xfrm flipV="1">
          <a:off x="21323300" y="12962266"/>
          <a:ext cx="838200" cy="33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67592</xdr:rowOff>
    </xdr:from>
    <xdr:ext cx="534377" cy="259045"/>
    <xdr:sp macro="" textlink="">
      <xdr:nvSpPr>
        <xdr:cNvPr id="857" name="繰出金平均値テキスト"/>
        <xdr:cNvSpPr txBox="1"/>
      </xdr:nvSpPr>
      <xdr:spPr>
        <a:xfrm>
          <a:off x="22212300" y="12754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44715</xdr:rowOff>
    </xdr:from>
    <xdr:to>
      <xdr:col>116</xdr:col>
      <xdr:colOff>114300</xdr:colOff>
      <xdr:row>75</xdr:row>
      <xdr:rowOff>146315</xdr:rowOff>
    </xdr:to>
    <xdr:sp macro="" textlink="">
      <xdr:nvSpPr>
        <xdr:cNvPr id="858" name="フローチャート: 判断 857"/>
        <xdr:cNvSpPr/>
      </xdr:nvSpPr>
      <xdr:spPr>
        <a:xfrm>
          <a:off x="221107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28273</xdr:rowOff>
    </xdr:from>
    <xdr:to>
      <xdr:col>111</xdr:col>
      <xdr:colOff>177800</xdr:colOff>
      <xdr:row>75</xdr:row>
      <xdr:rowOff>136809</xdr:rowOff>
    </xdr:to>
    <xdr:cxnSp macro="">
      <xdr:nvCxnSpPr>
        <xdr:cNvPr id="859" name="直線コネクタ 858"/>
        <xdr:cNvCxnSpPr/>
      </xdr:nvCxnSpPr>
      <xdr:spPr>
        <a:xfrm>
          <a:off x="20434300" y="12887023"/>
          <a:ext cx="889000" cy="10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29480</xdr:rowOff>
    </xdr:from>
    <xdr:to>
      <xdr:col>112</xdr:col>
      <xdr:colOff>38100</xdr:colOff>
      <xdr:row>75</xdr:row>
      <xdr:rowOff>131080</xdr:rowOff>
    </xdr:to>
    <xdr:sp macro="" textlink="">
      <xdr:nvSpPr>
        <xdr:cNvPr id="860" name="フローチャート: 判断 859"/>
        <xdr:cNvSpPr/>
      </xdr:nvSpPr>
      <xdr:spPr>
        <a:xfrm>
          <a:off x="21272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147607</xdr:rowOff>
    </xdr:from>
    <xdr:ext cx="534377" cy="259045"/>
    <xdr:sp macro="" textlink="">
      <xdr:nvSpPr>
        <xdr:cNvPr id="861" name="テキスト ボックス 860"/>
        <xdr:cNvSpPr txBox="1"/>
      </xdr:nvSpPr>
      <xdr:spPr>
        <a:xfrm>
          <a:off x="21056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28273</xdr:rowOff>
    </xdr:from>
    <xdr:to>
      <xdr:col>107</xdr:col>
      <xdr:colOff>50800</xdr:colOff>
      <xdr:row>76</xdr:row>
      <xdr:rowOff>44962</xdr:rowOff>
    </xdr:to>
    <xdr:cxnSp macro="">
      <xdr:nvCxnSpPr>
        <xdr:cNvPr id="862" name="直線コネクタ 861"/>
        <xdr:cNvCxnSpPr/>
      </xdr:nvCxnSpPr>
      <xdr:spPr>
        <a:xfrm flipV="1">
          <a:off x="19545300" y="12887023"/>
          <a:ext cx="889000" cy="18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14197</xdr:rowOff>
    </xdr:from>
    <xdr:to>
      <xdr:col>107</xdr:col>
      <xdr:colOff>101600</xdr:colOff>
      <xdr:row>75</xdr:row>
      <xdr:rowOff>115797</xdr:rowOff>
    </xdr:to>
    <xdr:sp macro="" textlink="">
      <xdr:nvSpPr>
        <xdr:cNvPr id="863" name="フローチャート: 判断 862"/>
        <xdr:cNvSpPr/>
      </xdr:nvSpPr>
      <xdr:spPr>
        <a:xfrm>
          <a:off x="20383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106924</xdr:rowOff>
    </xdr:from>
    <xdr:ext cx="534377" cy="259045"/>
    <xdr:sp macro="" textlink="">
      <xdr:nvSpPr>
        <xdr:cNvPr id="864" name="テキスト ボックス 863"/>
        <xdr:cNvSpPr txBox="1"/>
      </xdr:nvSpPr>
      <xdr:spPr>
        <a:xfrm>
          <a:off x="20167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44962</xdr:rowOff>
    </xdr:from>
    <xdr:to>
      <xdr:col>102</xdr:col>
      <xdr:colOff>114300</xdr:colOff>
      <xdr:row>76</xdr:row>
      <xdr:rowOff>164046</xdr:rowOff>
    </xdr:to>
    <xdr:cxnSp macro="">
      <xdr:nvCxnSpPr>
        <xdr:cNvPr id="865" name="直線コネクタ 864"/>
        <xdr:cNvCxnSpPr/>
      </xdr:nvCxnSpPr>
      <xdr:spPr>
        <a:xfrm flipV="1">
          <a:off x="18656300" y="13075162"/>
          <a:ext cx="889000" cy="119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35620</xdr:rowOff>
    </xdr:from>
    <xdr:to>
      <xdr:col>102</xdr:col>
      <xdr:colOff>165100</xdr:colOff>
      <xdr:row>75</xdr:row>
      <xdr:rowOff>137220</xdr:rowOff>
    </xdr:to>
    <xdr:sp macro="" textlink="">
      <xdr:nvSpPr>
        <xdr:cNvPr id="866" name="フローチャート: 判断 865"/>
        <xdr:cNvSpPr/>
      </xdr:nvSpPr>
      <xdr:spPr>
        <a:xfrm>
          <a:off x="19494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153747</xdr:rowOff>
    </xdr:from>
    <xdr:ext cx="534377" cy="259045"/>
    <xdr:sp macro="" textlink="">
      <xdr:nvSpPr>
        <xdr:cNvPr id="867" name="テキスト ボックス 866"/>
        <xdr:cNvSpPr txBox="1"/>
      </xdr:nvSpPr>
      <xdr:spPr>
        <a:xfrm>
          <a:off x="19278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101065</xdr:rowOff>
    </xdr:from>
    <xdr:to>
      <xdr:col>98</xdr:col>
      <xdr:colOff>38100</xdr:colOff>
      <xdr:row>76</xdr:row>
      <xdr:rowOff>31215</xdr:rowOff>
    </xdr:to>
    <xdr:sp macro="" textlink="">
      <xdr:nvSpPr>
        <xdr:cNvPr id="868" name="フローチャート: 判断 867"/>
        <xdr:cNvSpPr/>
      </xdr:nvSpPr>
      <xdr:spPr>
        <a:xfrm>
          <a:off x="18605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47742</xdr:rowOff>
    </xdr:from>
    <xdr:ext cx="534377" cy="259045"/>
    <xdr:sp macro="" textlink="">
      <xdr:nvSpPr>
        <xdr:cNvPr id="869" name="テキスト ボックス 868"/>
        <xdr:cNvSpPr txBox="1"/>
      </xdr:nvSpPr>
      <xdr:spPr>
        <a:xfrm>
          <a:off x="18389111" y="1273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52716</xdr:rowOff>
    </xdr:from>
    <xdr:to>
      <xdr:col>116</xdr:col>
      <xdr:colOff>114300</xdr:colOff>
      <xdr:row>75</xdr:row>
      <xdr:rowOff>154316</xdr:rowOff>
    </xdr:to>
    <xdr:sp macro="" textlink="">
      <xdr:nvSpPr>
        <xdr:cNvPr id="875" name="楕円 874"/>
        <xdr:cNvSpPr/>
      </xdr:nvSpPr>
      <xdr:spPr>
        <a:xfrm>
          <a:off x="22110700" y="1291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31143</xdr:rowOff>
    </xdr:from>
    <xdr:ext cx="534377" cy="259045"/>
    <xdr:sp macro="" textlink="">
      <xdr:nvSpPr>
        <xdr:cNvPr id="876" name="繰出金該当値テキスト"/>
        <xdr:cNvSpPr txBox="1"/>
      </xdr:nvSpPr>
      <xdr:spPr>
        <a:xfrm>
          <a:off x="22212300" y="1288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86009</xdr:rowOff>
    </xdr:from>
    <xdr:to>
      <xdr:col>112</xdr:col>
      <xdr:colOff>38100</xdr:colOff>
      <xdr:row>76</xdr:row>
      <xdr:rowOff>16160</xdr:rowOff>
    </xdr:to>
    <xdr:sp macro="" textlink="">
      <xdr:nvSpPr>
        <xdr:cNvPr id="877" name="楕円 876"/>
        <xdr:cNvSpPr/>
      </xdr:nvSpPr>
      <xdr:spPr>
        <a:xfrm>
          <a:off x="21272500" y="1294475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7287</xdr:rowOff>
    </xdr:from>
    <xdr:ext cx="534377" cy="259045"/>
    <xdr:sp macro="" textlink="">
      <xdr:nvSpPr>
        <xdr:cNvPr id="878" name="テキスト ボックス 877"/>
        <xdr:cNvSpPr txBox="1"/>
      </xdr:nvSpPr>
      <xdr:spPr>
        <a:xfrm>
          <a:off x="21056111" y="1303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148923</xdr:rowOff>
    </xdr:from>
    <xdr:to>
      <xdr:col>107</xdr:col>
      <xdr:colOff>101600</xdr:colOff>
      <xdr:row>75</xdr:row>
      <xdr:rowOff>79073</xdr:rowOff>
    </xdr:to>
    <xdr:sp macro="" textlink="">
      <xdr:nvSpPr>
        <xdr:cNvPr id="879" name="楕円 878"/>
        <xdr:cNvSpPr/>
      </xdr:nvSpPr>
      <xdr:spPr>
        <a:xfrm>
          <a:off x="20383500" y="1283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95600</xdr:rowOff>
    </xdr:from>
    <xdr:ext cx="534377" cy="259045"/>
    <xdr:sp macro="" textlink="">
      <xdr:nvSpPr>
        <xdr:cNvPr id="880" name="テキスト ボックス 879"/>
        <xdr:cNvSpPr txBox="1"/>
      </xdr:nvSpPr>
      <xdr:spPr>
        <a:xfrm>
          <a:off x="20167111" y="1261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165612</xdr:rowOff>
    </xdr:from>
    <xdr:to>
      <xdr:col>102</xdr:col>
      <xdr:colOff>165100</xdr:colOff>
      <xdr:row>76</xdr:row>
      <xdr:rowOff>95762</xdr:rowOff>
    </xdr:to>
    <xdr:sp macro="" textlink="">
      <xdr:nvSpPr>
        <xdr:cNvPr id="881" name="楕円 880"/>
        <xdr:cNvSpPr/>
      </xdr:nvSpPr>
      <xdr:spPr>
        <a:xfrm>
          <a:off x="19494500" y="1302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86889</xdr:rowOff>
    </xdr:from>
    <xdr:ext cx="534377" cy="259045"/>
    <xdr:sp macro="" textlink="">
      <xdr:nvSpPr>
        <xdr:cNvPr id="882" name="テキスト ボックス 881"/>
        <xdr:cNvSpPr txBox="1"/>
      </xdr:nvSpPr>
      <xdr:spPr>
        <a:xfrm>
          <a:off x="19278111" y="1311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113246</xdr:rowOff>
    </xdr:from>
    <xdr:to>
      <xdr:col>98</xdr:col>
      <xdr:colOff>38100</xdr:colOff>
      <xdr:row>77</xdr:row>
      <xdr:rowOff>43396</xdr:rowOff>
    </xdr:to>
    <xdr:sp macro="" textlink="">
      <xdr:nvSpPr>
        <xdr:cNvPr id="883" name="楕円 882"/>
        <xdr:cNvSpPr/>
      </xdr:nvSpPr>
      <xdr:spPr>
        <a:xfrm>
          <a:off x="18605500" y="13143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34523</xdr:rowOff>
    </xdr:from>
    <xdr:ext cx="534377" cy="259045"/>
    <xdr:sp macro="" textlink="">
      <xdr:nvSpPr>
        <xdr:cNvPr id="884" name="テキスト ボックス 883"/>
        <xdr:cNvSpPr txBox="1"/>
      </xdr:nvSpPr>
      <xdr:spPr>
        <a:xfrm>
          <a:off x="18389111" y="1323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5" name="直線コネクタ 894"/>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6" name="テキスト ボックス 895"/>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7" name="直線コネクタ 896"/>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8" name="テキスト ボックス 897"/>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0" name="テキスト ボックス 899"/>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1" name="直線コネクタ 900"/>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2" name="テキスト ボックス 901"/>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3" name="直線コネクタ 902"/>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4" name="テキスト ボックス 903"/>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6" name="テキスト ボックス 905"/>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30987</xdr:rowOff>
    </xdr:from>
    <xdr:to>
      <xdr:col>116</xdr:col>
      <xdr:colOff>62864</xdr:colOff>
      <xdr:row>99</xdr:row>
      <xdr:rowOff>44450</xdr:rowOff>
    </xdr:to>
    <xdr:cxnSp macro="">
      <xdr:nvCxnSpPr>
        <xdr:cNvPr id="908" name="直線コネクタ 907"/>
        <xdr:cNvCxnSpPr/>
      </xdr:nvCxnSpPr>
      <xdr:spPr>
        <a:xfrm flipV="1">
          <a:off x="22159595" y="15461487"/>
          <a:ext cx="1269" cy="15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90695</xdr:rowOff>
    </xdr:from>
    <xdr:ext cx="249299" cy="259045"/>
    <xdr:sp macro="" textlink="">
      <xdr:nvSpPr>
        <xdr:cNvPr id="909" name="前年度繰上充用金最小値テキスト"/>
        <xdr:cNvSpPr txBox="1"/>
      </xdr:nvSpPr>
      <xdr:spPr>
        <a:xfrm>
          <a:off x="22212300" y="17064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0" name="直線コネクタ 90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88</xdr:row>
      <xdr:rowOff>149114</xdr:rowOff>
    </xdr:from>
    <xdr:ext cx="534377" cy="259045"/>
    <xdr:sp macro="" textlink="">
      <xdr:nvSpPr>
        <xdr:cNvPr id="911" name="前年度繰上充用金最大値テキスト"/>
        <xdr:cNvSpPr txBox="1"/>
      </xdr:nvSpPr>
      <xdr:spPr>
        <a:xfrm>
          <a:off x="22212300" y="152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30987</xdr:rowOff>
    </xdr:from>
    <xdr:to>
      <xdr:col>116</xdr:col>
      <xdr:colOff>152400</xdr:colOff>
      <xdr:row>90</xdr:row>
      <xdr:rowOff>30987</xdr:rowOff>
    </xdr:to>
    <xdr:cxnSp macro="">
      <xdr:nvCxnSpPr>
        <xdr:cNvPr id="912" name="直線コネクタ 911"/>
        <xdr:cNvCxnSpPr/>
      </xdr:nvCxnSpPr>
      <xdr:spPr>
        <a:xfrm>
          <a:off x="22072600" y="15461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3" name="直線コネクタ 912"/>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8145</xdr:rowOff>
    </xdr:from>
    <xdr:ext cx="313932" cy="259045"/>
    <xdr:sp macro="" textlink="">
      <xdr:nvSpPr>
        <xdr:cNvPr id="914" name="前年度繰上充用金平均値テキスト"/>
        <xdr:cNvSpPr txBox="1"/>
      </xdr:nvSpPr>
      <xdr:spPr>
        <a:xfrm>
          <a:off x="22212300" y="16810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156718</xdr:rowOff>
    </xdr:from>
    <xdr:to>
      <xdr:col>116</xdr:col>
      <xdr:colOff>114300</xdr:colOff>
      <xdr:row>99</xdr:row>
      <xdr:rowOff>86868</xdr:rowOff>
    </xdr:to>
    <xdr:sp macro="" textlink="">
      <xdr:nvSpPr>
        <xdr:cNvPr id="915" name="フローチャート: 判断 914"/>
        <xdr:cNvSpPr/>
      </xdr:nvSpPr>
      <xdr:spPr>
        <a:xfrm>
          <a:off x="221107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6" name="直線コネクタ 915"/>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157353</xdr:rowOff>
    </xdr:from>
    <xdr:to>
      <xdr:col>112</xdr:col>
      <xdr:colOff>38100</xdr:colOff>
      <xdr:row>99</xdr:row>
      <xdr:rowOff>87503</xdr:rowOff>
    </xdr:to>
    <xdr:sp macro="" textlink="">
      <xdr:nvSpPr>
        <xdr:cNvPr id="917" name="フローチャート: 判断 916"/>
        <xdr:cNvSpPr/>
      </xdr:nvSpPr>
      <xdr:spPr>
        <a:xfrm>
          <a:off x="21272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104030</xdr:rowOff>
    </xdr:from>
    <xdr:ext cx="313932" cy="259045"/>
    <xdr:sp macro="" textlink="">
      <xdr:nvSpPr>
        <xdr:cNvPr id="918" name="テキスト ボックス 917"/>
        <xdr:cNvSpPr txBox="1"/>
      </xdr:nvSpPr>
      <xdr:spPr>
        <a:xfrm>
          <a:off x="21166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9" name="直線コネクタ 918"/>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158114</xdr:rowOff>
    </xdr:from>
    <xdr:to>
      <xdr:col>107</xdr:col>
      <xdr:colOff>101600</xdr:colOff>
      <xdr:row>99</xdr:row>
      <xdr:rowOff>88264</xdr:rowOff>
    </xdr:to>
    <xdr:sp macro="" textlink="">
      <xdr:nvSpPr>
        <xdr:cNvPr id="920" name="フローチャート: 判断 919"/>
        <xdr:cNvSpPr/>
      </xdr:nvSpPr>
      <xdr:spPr>
        <a:xfrm>
          <a:off x="20383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104791</xdr:rowOff>
    </xdr:from>
    <xdr:ext cx="313932" cy="259045"/>
    <xdr:sp macro="" textlink="">
      <xdr:nvSpPr>
        <xdr:cNvPr id="921" name="テキスト ボックス 920"/>
        <xdr:cNvSpPr txBox="1"/>
      </xdr:nvSpPr>
      <xdr:spPr>
        <a:xfrm>
          <a:off x="20277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2" name="直線コネクタ 921"/>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157862</xdr:rowOff>
    </xdr:from>
    <xdr:to>
      <xdr:col>102</xdr:col>
      <xdr:colOff>165100</xdr:colOff>
      <xdr:row>99</xdr:row>
      <xdr:rowOff>88012</xdr:rowOff>
    </xdr:to>
    <xdr:sp macro="" textlink="">
      <xdr:nvSpPr>
        <xdr:cNvPr id="923" name="フローチャート: 判断 922"/>
        <xdr:cNvSpPr/>
      </xdr:nvSpPr>
      <xdr:spPr>
        <a:xfrm>
          <a:off x="19494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104539</xdr:rowOff>
    </xdr:from>
    <xdr:ext cx="313932" cy="259045"/>
    <xdr:sp macro="" textlink="">
      <xdr:nvSpPr>
        <xdr:cNvPr id="924" name="テキスト ボックス 923"/>
        <xdr:cNvSpPr txBox="1"/>
      </xdr:nvSpPr>
      <xdr:spPr>
        <a:xfrm>
          <a:off x="19388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160910</xdr:rowOff>
    </xdr:from>
    <xdr:to>
      <xdr:col>98</xdr:col>
      <xdr:colOff>38100</xdr:colOff>
      <xdr:row>99</xdr:row>
      <xdr:rowOff>91060</xdr:rowOff>
    </xdr:to>
    <xdr:sp macro="" textlink="">
      <xdr:nvSpPr>
        <xdr:cNvPr id="925" name="フローチャート: 判断 924"/>
        <xdr:cNvSpPr/>
      </xdr:nvSpPr>
      <xdr:spPr>
        <a:xfrm>
          <a:off x="18605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107587</xdr:rowOff>
    </xdr:from>
    <xdr:ext cx="313932" cy="259045"/>
    <xdr:sp macro="" textlink="">
      <xdr:nvSpPr>
        <xdr:cNvPr id="926" name="テキスト ボックス 925"/>
        <xdr:cNvSpPr txBox="1"/>
      </xdr:nvSpPr>
      <xdr:spPr>
        <a:xfrm>
          <a:off x="18499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2" name="楕円 931"/>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135145</xdr:rowOff>
    </xdr:from>
    <xdr:ext cx="249299" cy="259045"/>
    <xdr:sp macro="" textlink="">
      <xdr:nvSpPr>
        <xdr:cNvPr id="933" name="前年度繰上充用金該当値テキスト"/>
        <xdr:cNvSpPr txBox="1"/>
      </xdr:nvSpPr>
      <xdr:spPr>
        <a:xfrm>
          <a:off x="22212300" y="16937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4" name="楕円 933"/>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5" name="テキスト ボックス 934"/>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6" name="楕円 935"/>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7" name="テキスト ボックス 93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8" name="楕円 937"/>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9" name="テキスト ボックス 938"/>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0" name="楕円 939"/>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1" name="テキスト ボックス 940"/>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性質別の決算額を各年度の</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日の人口（例：</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年度決算額を</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H31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日現在人口で割る。）で割って、それぞれの値を算出している。人口はＨ</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からＨ</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498</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人減、Ｈ</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からＨ</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723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人減少し、この</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年間では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6,279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人減少している。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全体の歳出決算総額は、前年度と比べて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287,167</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千円減少しているが、歳出総額における住民一人当たりの値は、Ｈ</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573,949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円、Ｈ</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580,795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円、Ｈ</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584,590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円、Ｈ</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594,829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599,524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円と年々増加している。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住民一人当たりの性質別歳出で類似団体平均より高くなっているものは人件費、補助費等、災害復旧事業費、公債費、投資及び出資金である。人件費は職員給与</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％削減の取りやめにより年々縮まっていた平均との差が開いた。補助費等は病院事業への繰出しや一部事務組合への負担金の減少により平均との差が縮まった。災害復旧事業費で著しく平均を上回ったのは、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年台風</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号の災害復旧に経費を要したためである。公債費は借り入れの抑制により平均との差が年々縮減されている。投資及び出資金は病院事業への繰出しの増加により平均を上回った。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なお、普通建設事業費は住民一人当たり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37,314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円となっており、前年度から大きく減少した。これは主に中学校大規模改修事業の完了によるもので、今後も事業の取捨選択を徹底し適正な執行を行っていく。</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奈良県宇陀市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30,439
30,258
247.50
18,561,210
18,248,909
235,377
11,016,275
25,205,689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14.1
123.1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59880</xdr:rowOff>
    </xdr:from>
    <xdr:to>
      <xdr:col>24</xdr:col>
      <xdr:colOff>62865</xdr:colOff>
      <xdr:row>37</xdr:row>
      <xdr:rowOff>160274</xdr:rowOff>
    </xdr:to>
    <xdr:cxnSp macro="">
      <xdr:nvCxnSpPr>
        <xdr:cNvPr id="56" name="直線コネクタ 55"/>
        <xdr:cNvCxnSpPr/>
      </xdr:nvCxnSpPr>
      <xdr:spPr>
        <a:xfrm flipV="1">
          <a:off x="4633595" y="5203380"/>
          <a:ext cx="1270" cy="1300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164101</xdr:rowOff>
    </xdr:from>
    <xdr:ext cx="469744" cy="259045"/>
    <xdr:sp macro="" textlink="">
      <xdr:nvSpPr>
        <xdr:cNvPr id="57" name="議会費最小値テキスト"/>
        <xdr:cNvSpPr txBox="1"/>
      </xdr:nvSpPr>
      <xdr:spPr>
        <a:xfrm>
          <a:off x="4686300"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160274</xdr:rowOff>
    </xdr:from>
    <xdr:to>
      <xdr:col>24</xdr:col>
      <xdr:colOff>152400</xdr:colOff>
      <xdr:row>37</xdr:row>
      <xdr:rowOff>160274</xdr:rowOff>
    </xdr:to>
    <xdr:cxnSp macro="">
      <xdr:nvCxnSpPr>
        <xdr:cNvPr id="58" name="直線コネクタ 57"/>
        <xdr:cNvCxnSpPr/>
      </xdr:nvCxnSpPr>
      <xdr:spPr>
        <a:xfrm>
          <a:off x="4546600" y="650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6557</xdr:rowOff>
    </xdr:from>
    <xdr:ext cx="534377" cy="259045"/>
    <xdr:sp macro="" textlink="">
      <xdr:nvSpPr>
        <xdr:cNvPr id="59" name="議会費最大値テキスト"/>
        <xdr:cNvSpPr txBox="1"/>
      </xdr:nvSpPr>
      <xdr:spPr>
        <a:xfrm>
          <a:off x="4686300" y="497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59880</xdr:rowOff>
    </xdr:from>
    <xdr:to>
      <xdr:col>24</xdr:col>
      <xdr:colOff>152400</xdr:colOff>
      <xdr:row>30</xdr:row>
      <xdr:rowOff>59880</xdr:rowOff>
    </xdr:to>
    <xdr:cxnSp macro="">
      <xdr:nvCxnSpPr>
        <xdr:cNvPr id="60" name="直線コネクタ 59"/>
        <xdr:cNvCxnSpPr/>
      </xdr:nvCxnSpPr>
      <xdr:spPr>
        <a:xfrm>
          <a:off x="4546600" y="520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21780</xdr:rowOff>
    </xdr:from>
    <xdr:to>
      <xdr:col>24</xdr:col>
      <xdr:colOff>63500</xdr:colOff>
      <xdr:row>36</xdr:row>
      <xdr:rowOff>58547</xdr:rowOff>
    </xdr:to>
    <xdr:cxnSp macro="">
      <xdr:nvCxnSpPr>
        <xdr:cNvPr id="61" name="直線コネクタ 60"/>
        <xdr:cNvCxnSpPr/>
      </xdr:nvCxnSpPr>
      <xdr:spPr>
        <a:xfrm>
          <a:off x="3797300" y="6193980"/>
          <a:ext cx="838200" cy="3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104157</xdr:rowOff>
    </xdr:from>
    <xdr:ext cx="469744" cy="259045"/>
    <xdr:sp macro="" textlink="">
      <xdr:nvSpPr>
        <xdr:cNvPr id="62" name="議会費平均値テキスト"/>
        <xdr:cNvSpPr txBox="1"/>
      </xdr:nvSpPr>
      <xdr:spPr>
        <a:xfrm>
          <a:off x="4686300" y="5933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63" name="フローチャート: 判断 62"/>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21780</xdr:rowOff>
    </xdr:from>
    <xdr:to>
      <xdr:col>19</xdr:col>
      <xdr:colOff>177800</xdr:colOff>
      <xdr:row>36</xdr:row>
      <xdr:rowOff>131128</xdr:rowOff>
    </xdr:to>
    <xdr:cxnSp macro="">
      <xdr:nvCxnSpPr>
        <xdr:cNvPr id="64" name="直線コネクタ 63"/>
        <xdr:cNvCxnSpPr/>
      </xdr:nvCxnSpPr>
      <xdr:spPr>
        <a:xfrm flipV="1">
          <a:off x="2908300" y="6193980"/>
          <a:ext cx="889000" cy="10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86614</xdr:rowOff>
    </xdr:from>
    <xdr:to>
      <xdr:col>20</xdr:col>
      <xdr:colOff>38100</xdr:colOff>
      <xdr:row>36</xdr:row>
      <xdr:rowOff>16764</xdr:rowOff>
    </xdr:to>
    <xdr:sp macro="" textlink="">
      <xdr:nvSpPr>
        <xdr:cNvPr id="65" name="フローチャート: 判断 64"/>
        <xdr:cNvSpPr/>
      </xdr:nvSpPr>
      <xdr:spPr>
        <a:xfrm>
          <a:off x="3746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33291</xdr:rowOff>
    </xdr:from>
    <xdr:ext cx="469744" cy="259045"/>
    <xdr:sp macro="" textlink="">
      <xdr:nvSpPr>
        <xdr:cNvPr id="66" name="テキスト ボックス 65"/>
        <xdr:cNvSpPr txBox="1"/>
      </xdr:nvSpPr>
      <xdr:spPr>
        <a:xfrm>
          <a:off x="3562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73597</xdr:rowOff>
    </xdr:from>
    <xdr:to>
      <xdr:col>15</xdr:col>
      <xdr:colOff>50800</xdr:colOff>
      <xdr:row>36</xdr:row>
      <xdr:rowOff>131128</xdr:rowOff>
    </xdr:to>
    <xdr:cxnSp macro="">
      <xdr:nvCxnSpPr>
        <xdr:cNvPr id="67" name="直線コネクタ 66"/>
        <xdr:cNvCxnSpPr/>
      </xdr:nvCxnSpPr>
      <xdr:spPr>
        <a:xfrm>
          <a:off x="2019300" y="6245797"/>
          <a:ext cx="889000" cy="5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92520</xdr:rowOff>
    </xdr:from>
    <xdr:to>
      <xdr:col>15</xdr:col>
      <xdr:colOff>101600</xdr:colOff>
      <xdr:row>36</xdr:row>
      <xdr:rowOff>22670</xdr:rowOff>
    </xdr:to>
    <xdr:sp macro="" textlink="">
      <xdr:nvSpPr>
        <xdr:cNvPr id="68" name="フローチャート: 判断 67"/>
        <xdr:cNvSpPr/>
      </xdr:nvSpPr>
      <xdr:spPr>
        <a:xfrm>
          <a:off x="2857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39197</xdr:rowOff>
    </xdr:from>
    <xdr:ext cx="469744" cy="259045"/>
    <xdr:sp macro="" textlink="">
      <xdr:nvSpPr>
        <xdr:cNvPr id="69" name="テキスト ボックス 68"/>
        <xdr:cNvSpPr txBox="1"/>
      </xdr:nvSpPr>
      <xdr:spPr>
        <a:xfrm>
          <a:off x="2673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73597</xdr:rowOff>
    </xdr:from>
    <xdr:to>
      <xdr:col>10</xdr:col>
      <xdr:colOff>114300</xdr:colOff>
      <xdr:row>36</xdr:row>
      <xdr:rowOff>103124</xdr:rowOff>
    </xdr:to>
    <xdr:cxnSp macro="">
      <xdr:nvCxnSpPr>
        <xdr:cNvPr id="70" name="直線コネクタ 69"/>
        <xdr:cNvCxnSpPr/>
      </xdr:nvCxnSpPr>
      <xdr:spPr>
        <a:xfrm flipV="1">
          <a:off x="1130300" y="6245797"/>
          <a:ext cx="889000" cy="2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6985</xdr:rowOff>
    </xdr:from>
    <xdr:to>
      <xdr:col>10</xdr:col>
      <xdr:colOff>165100</xdr:colOff>
      <xdr:row>35</xdr:row>
      <xdr:rowOff>108585</xdr:rowOff>
    </xdr:to>
    <xdr:sp macro="" textlink="">
      <xdr:nvSpPr>
        <xdr:cNvPr id="71" name="フローチャート: 判断 70"/>
        <xdr:cNvSpPr/>
      </xdr:nvSpPr>
      <xdr:spPr>
        <a:xfrm>
          <a:off x="1968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125112</xdr:rowOff>
    </xdr:from>
    <xdr:ext cx="469744" cy="259045"/>
    <xdr:sp macro="" textlink="">
      <xdr:nvSpPr>
        <xdr:cNvPr id="72" name="テキスト ボックス 71"/>
        <xdr:cNvSpPr txBox="1"/>
      </xdr:nvSpPr>
      <xdr:spPr>
        <a:xfrm>
          <a:off x="1784428"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170070</xdr:rowOff>
    </xdr:from>
    <xdr:ext cx="469744" cy="259045"/>
    <xdr:sp macro="" textlink="">
      <xdr:nvSpPr>
        <xdr:cNvPr id="74" name="テキスト ボックス 73"/>
        <xdr:cNvSpPr txBox="1"/>
      </xdr:nvSpPr>
      <xdr:spPr>
        <a:xfrm>
          <a:off x="895428"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7747</xdr:rowOff>
    </xdr:from>
    <xdr:to>
      <xdr:col>24</xdr:col>
      <xdr:colOff>114300</xdr:colOff>
      <xdr:row>36</xdr:row>
      <xdr:rowOff>109347</xdr:rowOff>
    </xdr:to>
    <xdr:sp macro="" textlink="">
      <xdr:nvSpPr>
        <xdr:cNvPr id="80" name="楕円 79"/>
        <xdr:cNvSpPr/>
      </xdr:nvSpPr>
      <xdr:spPr>
        <a:xfrm>
          <a:off x="4584700" y="617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157624</xdr:rowOff>
    </xdr:from>
    <xdr:ext cx="469744" cy="259045"/>
    <xdr:sp macro="" textlink="">
      <xdr:nvSpPr>
        <xdr:cNvPr id="81" name="議会費該当値テキスト"/>
        <xdr:cNvSpPr txBox="1"/>
      </xdr:nvSpPr>
      <xdr:spPr>
        <a:xfrm>
          <a:off x="4686300" y="6158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142430</xdr:rowOff>
    </xdr:from>
    <xdr:to>
      <xdr:col>20</xdr:col>
      <xdr:colOff>38100</xdr:colOff>
      <xdr:row>36</xdr:row>
      <xdr:rowOff>72580</xdr:rowOff>
    </xdr:to>
    <xdr:sp macro="" textlink="">
      <xdr:nvSpPr>
        <xdr:cNvPr id="82" name="楕円 81"/>
        <xdr:cNvSpPr/>
      </xdr:nvSpPr>
      <xdr:spPr>
        <a:xfrm>
          <a:off x="3746500" y="614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63707</xdr:rowOff>
    </xdr:from>
    <xdr:ext cx="469744" cy="259045"/>
    <xdr:sp macro="" textlink="">
      <xdr:nvSpPr>
        <xdr:cNvPr id="83" name="テキスト ボックス 82"/>
        <xdr:cNvSpPr txBox="1"/>
      </xdr:nvSpPr>
      <xdr:spPr>
        <a:xfrm>
          <a:off x="3562428" y="6235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80328</xdr:rowOff>
    </xdr:from>
    <xdr:to>
      <xdr:col>15</xdr:col>
      <xdr:colOff>101600</xdr:colOff>
      <xdr:row>37</xdr:row>
      <xdr:rowOff>10478</xdr:rowOff>
    </xdr:to>
    <xdr:sp macro="" textlink="">
      <xdr:nvSpPr>
        <xdr:cNvPr id="84" name="楕円 83"/>
        <xdr:cNvSpPr/>
      </xdr:nvSpPr>
      <xdr:spPr>
        <a:xfrm>
          <a:off x="2857500" y="6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1605</xdr:rowOff>
    </xdr:from>
    <xdr:ext cx="469744" cy="259045"/>
    <xdr:sp macro="" textlink="">
      <xdr:nvSpPr>
        <xdr:cNvPr id="85" name="テキスト ボックス 84"/>
        <xdr:cNvSpPr txBox="1"/>
      </xdr:nvSpPr>
      <xdr:spPr>
        <a:xfrm>
          <a:off x="2673428" y="634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22797</xdr:rowOff>
    </xdr:from>
    <xdr:to>
      <xdr:col>10</xdr:col>
      <xdr:colOff>165100</xdr:colOff>
      <xdr:row>36</xdr:row>
      <xdr:rowOff>124397</xdr:rowOff>
    </xdr:to>
    <xdr:sp macro="" textlink="">
      <xdr:nvSpPr>
        <xdr:cNvPr id="86" name="楕円 85"/>
        <xdr:cNvSpPr/>
      </xdr:nvSpPr>
      <xdr:spPr>
        <a:xfrm>
          <a:off x="1968500" y="619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115524</xdr:rowOff>
    </xdr:from>
    <xdr:ext cx="469744" cy="259045"/>
    <xdr:sp macro="" textlink="">
      <xdr:nvSpPr>
        <xdr:cNvPr id="87" name="テキスト ボックス 86"/>
        <xdr:cNvSpPr txBox="1"/>
      </xdr:nvSpPr>
      <xdr:spPr>
        <a:xfrm>
          <a:off x="1784428" y="6287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52324</xdr:rowOff>
    </xdr:from>
    <xdr:to>
      <xdr:col>6</xdr:col>
      <xdr:colOff>38100</xdr:colOff>
      <xdr:row>36</xdr:row>
      <xdr:rowOff>153924</xdr:rowOff>
    </xdr:to>
    <xdr:sp macro="" textlink="">
      <xdr:nvSpPr>
        <xdr:cNvPr id="88" name="楕円 87"/>
        <xdr:cNvSpPr/>
      </xdr:nvSpPr>
      <xdr:spPr>
        <a:xfrm>
          <a:off x="1079500" y="622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145051</xdr:rowOff>
    </xdr:from>
    <xdr:ext cx="469744" cy="259045"/>
    <xdr:sp macro="" textlink="">
      <xdr:nvSpPr>
        <xdr:cNvPr id="89" name="テキスト ボックス 88"/>
        <xdr:cNvSpPr txBox="1"/>
      </xdr:nvSpPr>
      <xdr:spPr>
        <a:xfrm>
          <a:off x="895428" y="6317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81738</xdr:rowOff>
    </xdr:from>
    <xdr:to>
      <xdr:col>24</xdr:col>
      <xdr:colOff>62865</xdr:colOff>
      <xdr:row>58</xdr:row>
      <xdr:rowOff>111411</xdr:rowOff>
    </xdr:to>
    <xdr:cxnSp macro="">
      <xdr:nvCxnSpPr>
        <xdr:cNvPr id="113" name="直線コネクタ 112"/>
        <xdr:cNvCxnSpPr/>
      </xdr:nvCxnSpPr>
      <xdr:spPr>
        <a:xfrm flipV="1">
          <a:off x="4633595" y="8825688"/>
          <a:ext cx="1270" cy="122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115238</xdr:rowOff>
    </xdr:from>
    <xdr:ext cx="534377" cy="259045"/>
    <xdr:sp macro="" textlink="">
      <xdr:nvSpPr>
        <xdr:cNvPr id="114" name="総務費最小値テキスト"/>
        <xdr:cNvSpPr txBox="1"/>
      </xdr:nvSpPr>
      <xdr:spPr>
        <a:xfrm>
          <a:off x="4686300" y="1005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111411</xdr:rowOff>
    </xdr:from>
    <xdr:to>
      <xdr:col>24</xdr:col>
      <xdr:colOff>152400</xdr:colOff>
      <xdr:row>58</xdr:row>
      <xdr:rowOff>111411</xdr:rowOff>
    </xdr:to>
    <xdr:cxnSp macro="">
      <xdr:nvCxnSpPr>
        <xdr:cNvPr id="115" name="直線コネクタ 114"/>
        <xdr:cNvCxnSpPr/>
      </xdr:nvCxnSpPr>
      <xdr:spPr>
        <a:xfrm>
          <a:off x="4546600" y="1005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28415</xdr:rowOff>
    </xdr:from>
    <xdr:ext cx="599010" cy="259045"/>
    <xdr:sp macro="" textlink="">
      <xdr:nvSpPr>
        <xdr:cNvPr id="116" name="総務費最大値テキスト"/>
        <xdr:cNvSpPr txBox="1"/>
      </xdr:nvSpPr>
      <xdr:spPr>
        <a:xfrm>
          <a:off x="4686300" y="860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81738</xdr:rowOff>
    </xdr:from>
    <xdr:to>
      <xdr:col>24</xdr:col>
      <xdr:colOff>152400</xdr:colOff>
      <xdr:row>51</xdr:row>
      <xdr:rowOff>81738</xdr:rowOff>
    </xdr:to>
    <xdr:cxnSp macro="">
      <xdr:nvCxnSpPr>
        <xdr:cNvPr id="117" name="直線コネクタ 116"/>
        <xdr:cNvCxnSpPr/>
      </xdr:nvCxnSpPr>
      <xdr:spPr>
        <a:xfrm>
          <a:off x="4546600" y="882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58940</xdr:rowOff>
    </xdr:from>
    <xdr:to>
      <xdr:col>24</xdr:col>
      <xdr:colOff>63500</xdr:colOff>
      <xdr:row>57</xdr:row>
      <xdr:rowOff>73204</xdr:rowOff>
    </xdr:to>
    <xdr:cxnSp macro="">
      <xdr:nvCxnSpPr>
        <xdr:cNvPr id="118" name="直線コネクタ 117"/>
        <xdr:cNvCxnSpPr/>
      </xdr:nvCxnSpPr>
      <xdr:spPr>
        <a:xfrm flipV="1">
          <a:off x="3797300" y="9831590"/>
          <a:ext cx="838200" cy="1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19057</xdr:rowOff>
    </xdr:from>
    <xdr:ext cx="534377" cy="259045"/>
    <xdr:sp macro="" textlink="">
      <xdr:nvSpPr>
        <xdr:cNvPr id="119" name="総務費平均値テキスト"/>
        <xdr:cNvSpPr txBox="1"/>
      </xdr:nvSpPr>
      <xdr:spPr>
        <a:xfrm>
          <a:off x="4686300" y="9620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167630</xdr:rowOff>
    </xdr:from>
    <xdr:to>
      <xdr:col>24</xdr:col>
      <xdr:colOff>114300</xdr:colOff>
      <xdr:row>57</xdr:row>
      <xdr:rowOff>97780</xdr:rowOff>
    </xdr:to>
    <xdr:sp macro="" textlink="">
      <xdr:nvSpPr>
        <xdr:cNvPr id="120" name="フローチャート: 判断 119"/>
        <xdr:cNvSpPr/>
      </xdr:nvSpPr>
      <xdr:spPr>
        <a:xfrm>
          <a:off x="4584700" y="9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71917</xdr:rowOff>
    </xdr:from>
    <xdr:to>
      <xdr:col>19</xdr:col>
      <xdr:colOff>177800</xdr:colOff>
      <xdr:row>57</xdr:row>
      <xdr:rowOff>73204</xdr:rowOff>
    </xdr:to>
    <xdr:cxnSp macro="">
      <xdr:nvCxnSpPr>
        <xdr:cNvPr id="121" name="直線コネクタ 120"/>
        <xdr:cNvCxnSpPr/>
      </xdr:nvCxnSpPr>
      <xdr:spPr>
        <a:xfrm>
          <a:off x="2908300" y="9844567"/>
          <a:ext cx="889000" cy="1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170304</xdr:rowOff>
    </xdr:from>
    <xdr:to>
      <xdr:col>20</xdr:col>
      <xdr:colOff>38100</xdr:colOff>
      <xdr:row>57</xdr:row>
      <xdr:rowOff>100454</xdr:rowOff>
    </xdr:to>
    <xdr:sp macro="" textlink="">
      <xdr:nvSpPr>
        <xdr:cNvPr id="122" name="フローチャート: 判断 121"/>
        <xdr:cNvSpPr/>
      </xdr:nvSpPr>
      <xdr:spPr>
        <a:xfrm>
          <a:off x="3746500" y="977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116981</xdr:rowOff>
    </xdr:from>
    <xdr:ext cx="534377" cy="259045"/>
    <xdr:sp macro="" textlink="">
      <xdr:nvSpPr>
        <xdr:cNvPr id="123" name="テキスト ボックス 122"/>
        <xdr:cNvSpPr txBox="1"/>
      </xdr:nvSpPr>
      <xdr:spPr>
        <a:xfrm>
          <a:off x="3530111" y="954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71917</xdr:rowOff>
    </xdr:from>
    <xdr:to>
      <xdr:col>15</xdr:col>
      <xdr:colOff>50800</xdr:colOff>
      <xdr:row>57</xdr:row>
      <xdr:rowOff>137464</xdr:rowOff>
    </xdr:to>
    <xdr:cxnSp macro="">
      <xdr:nvCxnSpPr>
        <xdr:cNvPr id="124" name="直線コネクタ 123"/>
        <xdr:cNvCxnSpPr/>
      </xdr:nvCxnSpPr>
      <xdr:spPr>
        <a:xfrm flipV="1">
          <a:off x="2019300" y="9844567"/>
          <a:ext cx="889000" cy="6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10955</xdr:rowOff>
    </xdr:from>
    <xdr:to>
      <xdr:col>15</xdr:col>
      <xdr:colOff>101600</xdr:colOff>
      <xdr:row>57</xdr:row>
      <xdr:rowOff>112555</xdr:rowOff>
    </xdr:to>
    <xdr:sp macro="" textlink="">
      <xdr:nvSpPr>
        <xdr:cNvPr id="125" name="フローチャート: 判断 124"/>
        <xdr:cNvSpPr/>
      </xdr:nvSpPr>
      <xdr:spPr>
        <a:xfrm>
          <a:off x="2857500" y="978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129082</xdr:rowOff>
    </xdr:from>
    <xdr:ext cx="534377" cy="259045"/>
    <xdr:sp macro="" textlink="">
      <xdr:nvSpPr>
        <xdr:cNvPr id="126" name="テキスト ボックス 125"/>
        <xdr:cNvSpPr txBox="1"/>
      </xdr:nvSpPr>
      <xdr:spPr>
        <a:xfrm>
          <a:off x="2641111" y="955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107045</xdr:rowOff>
    </xdr:from>
    <xdr:to>
      <xdr:col>10</xdr:col>
      <xdr:colOff>114300</xdr:colOff>
      <xdr:row>57</xdr:row>
      <xdr:rowOff>137464</xdr:rowOff>
    </xdr:to>
    <xdr:cxnSp macro="">
      <xdr:nvCxnSpPr>
        <xdr:cNvPr id="127" name="直線コネクタ 126"/>
        <xdr:cNvCxnSpPr/>
      </xdr:nvCxnSpPr>
      <xdr:spPr>
        <a:xfrm>
          <a:off x="1130300" y="9879695"/>
          <a:ext cx="889000" cy="30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22122</xdr:rowOff>
    </xdr:from>
    <xdr:to>
      <xdr:col>10</xdr:col>
      <xdr:colOff>165100</xdr:colOff>
      <xdr:row>57</xdr:row>
      <xdr:rowOff>123722</xdr:rowOff>
    </xdr:to>
    <xdr:sp macro="" textlink="">
      <xdr:nvSpPr>
        <xdr:cNvPr id="128" name="フローチャート: 判断 127"/>
        <xdr:cNvSpPr/>
      </xdr:nvSpPr>
      <xdr:spPr>
        <a:xfrm>
          <a:off x="1968500" y="979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140249</xdr:rowOff>
    </xdr:from>
    <xdr:ext cx="534377" cy="259045"/>
    <xdr:sp macro="" textlink="">
      <xdr:nvSpPr>
        <xdr:cNvPr id="129" name="テキスト ボックス 128"/>
        <xdr:cNvSpPr txBox="1"/>
      </xdr:nvSpPr>
      <xdr:spPr>
        <a:xfrm>
          <a:off x="1752111" y="956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0" name="フローチャート: 判断 129"/>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112882</xdr:rowOff>
    </xdr:from>
    <xdr:ext cx="534377" cy="259045"/>
    <xdr:sp macro="" textlink="">
      <xdr:nvSpPr>
        <xdr:cNvPr id="131" name="テキスト ボックス 130"/>
        <xdr:cNvSpPr txBox="1"/>
      </xdr:nvSpPr>
      <xdr:spPr>
        <a:xfrm>
          <a:off x="863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8140</xdr:rowOff>
    </xdr:from>
    <xdr:to>
      <xdr:col>24</xdr:col>
      <xdr:colOff>114300</xdr:colOff>
      <xdr:row>57</xdr:row>
      <xdr:rowOff>109740</xdr:rowOff>
    </xdr:to>
    <xdr:sp macro="" textlink="">
      <xdr:nvSpPr>
        <xdr:cNvPr id="137" name="楕円 136"/>
        <xdr:cNvSpPr/>
      </xdr:nvSpPr>
      <xdr:spPr>
        <a:xfrm>
          <a:off x="4584700" y="978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158017</xdr:rowOff>
    </xdr:from>
    <xdr:ext cx="534377" cy="259045"/>
    <xdr:sp macro="" textlink="">
      <xdr:nvSpPr>
        <xdr:cNvPr id="138" name="総務費該当値テキスト"/>
        <xdr:cNvSpPr txBox="1"/>
      </xdr:nvSpPr>
      <xdr:spPr>
        <a:xfrm>
          <a:off x="4686300" y="975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22404</xdr:rowOff>
    </xdr:from>
    <xdr:to>
      <xdr:col>20</xdr:col>
      <xdr:colOff>38100</xdr:colOff>
      <xdr:row>57</xdr:row>
      <xdr:rowOff>124004</xdr:rowOff>
    </xdr:to>
    <xdr:sp macro="" textlink="">
      <xdr:nvSpPr>
        <xdr:cNvPr id="139" name="楕円 138"/>
        <xdr:cNvSpPr/>
      </xdr:nvSpPr>
      <xdr:spPr>
        <a:xfrm>
          <a:off x="3746500" y="979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115131</xdr:rowOff>
    </xdr:from>
    <xdr:ext cx="534377" cy="259045"/>
    <xdr:sp macro="" textlink="">
      <xdr:nvSpPr>
        <xdr:cNvPr id="140" name="テキスト ボックス 139"/>
        <xdr:cNvSpPr txBox="1"/>
      </xdr:nvSpPr>
      <xdr:spPr>
        <a:xfrm>
          <a:off x="3530111" y="988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21117</xdr:rowOff>
    </xdr:from>
    <xdr:to>
      <xdr:col>15</xdr:col>
      <xdr:colOff>101600</xdr:colOff>
      <xdr:row>57</xdr:row>
      <xdr:rowOff>122717</xdr:rowOff>
    </xdr:to>
    <xdr:sp macro="" textlink="">
      <xdr:nvSpPr>
        <xdr:cNvPr id="141" name="楕円 140"/>
        <xdr:cNvSpPr/>
      </xdr:nvSpPr>
      <xdr:spPr>
        <a:xfrm>
          <a:off x="2857500" y="979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113844</xdr:rowOff>
    </xdr:from>
    <xdr:ext cx="534377" cy="259045"/>
    <xdr:sp macro="" textlink="">
      <xdr:nvSpPr>
        <xdr:cNvPr id="142" name="テキスト ボックス 141"/>
        <xdr:cNvSpPr txBox="1"/>
      </xdr:nvSpPr>
      <xdr:spPr>
        <a:xfrm>
          <a:off x="2641111" y="988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86664</xdr:rowOff>
    </xdr:from>
    <xdr:to>
      <xdr:col>10</xdr:col>
      <xdr:colOff>165100</xdr:colOff>
      <xdr:row>58</xdr:row>
      <xdr:rowOff>16814</xdr:rowOff>
    </xdr:to>
    <xdr:sp macro="" textlink="">
      <xdr:nvSpPr>
        <xdr:cNvPr id="143" name="楕円 142"/>
        <xdr:cNvSpPr/>
      </xdr:nvSpPr>
      <xdr:spPr>
        <a:xfrm>
          <a:off x="1968500" y="985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7941</xdr:rowOff>
    </xdr:from>
    <xdr:ext cx="534377" cy="259045"/>
    <xdr:sp macro="" textlink="">
      <xdr:nvSpPr>
        <xdr:cNvPr id="144" name="テキスト ボックス 143"/>
        <xdr:cNvSpPr txBox="1"/>
      </xdr:nvSpPr>
      <xdr:spPr>
        <a:xfrm>
          <a:off x="1752111" y="995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56245</xdr:rowOff>
    </xdr:from>
    <xdr:to>
      <xdr:col>6</xdr:col>
      <xdr:colOff>38100</xdr:colOff>
      <xdr:row>57</xdr:row>
      <xdr:rowOff>157845</xdr:rowOff>
    </xdr:to>
    <xdr:sp macro="" textlink="">
      <xdr:nvSpPr>
        <xdr:cNvPr id="145" name="楕円 144"/>
        <xdr:cNvSpPr/>
      </xdr:nvSpPr>
      <xdr:spPr>
        <a:xfrm>
          <a:off x="1079500" y="982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148972</xdr:rowOff>
    </xdr:from>
    <xdr:ext cx="534377" cy="259045"/>
    <xdr:sp macro="" textlink="">
      <xdr:nvSpPr>
        <xdr:cNvPr id="146" name="テキスト ボックス 145"/>
        <xdr:cNvSpPr txBox="1"/>
      </xdr:nvSpPr>
      <xdr:spPr>
        <a:xfrm>
          <a:off x="863111" y="992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140919</xdr:rowOff>
    </xdr:from>
    <xdr:to>
      <xdr:col>24</xdr:col>
      <xdr:colOff>62865</xdr:colOff>
      <xdr:row>78</xdr:row>
      <xdr:rowOff>106127</xdr:rowOff>
    </xdr:to>
    <xdr:cxnSp macro="">
      <xdr:nvCxnSpPr>
        <xdr:cNvPr id="171" name="直線コネクタ 170"/>
        <xdr:cNvCxnSpPr/>
      </xdr:nvCxnSpPr>
      <xdr:spPr>
        <a:xfrm flipV="1">
          <a:off x="4633595" y="11970969"/>
          <a:ext cx="1270" cy="1508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109954</xdr:rowOff>
    </xdr:from>
    <xdr:ext cx="599010" cy="259045"/>
    <xdr:sp macro="" textlink="">
      <xdr:nvSpPr>
        <xdr:cNvPr id="172" name="民生費最小値テキスト"/>
        <xdr:cNvSpPr txBox="1"/>
      </xdr:nvSpPr>
      <xdr:spPr>
        <a:xfrm>
          <a:off x="4686300" y="1348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106127</xdr:rowOff>
    </xdr:from>
    <xdr:to>
      <xdr:col>24</xdr:col>
      <xdr:colOff>152400</xdr:colOff>
      <xdr:row>78</xdr:row>
      <xdr:rowOff>106127</xdr:rowOff>
    </xdr:to>
    <xdr:cxnSp macro="">
      <xdr:nvCxnSpPr>
        <xdr:cNvPr id="173" name="直線コネクタ 172"/>
        <xdr:cNvCxnSpPr/>
      </xdr:nvCxnSpPr>
      <xdr:spPr>
        <a:xfrm>
          <a:off x="4546600" y="1347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87596</xdr:rowOff>
    </xdr:from>
    <xdr:ext cx="599010" cy="259045"/>
    <xdr:sp macro="" textlink="">
      <xdr:nvSpPr>
        <xdr:cNvPr id="174" name="民生費最大値テキスト"/>
        <xdr:cNvSpPr txBox="1"/>
      </xdr:nvSpPr>
      <xdr:spPr>
        <a:xfrm>
          <a:off x="4686300" y="1174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140919</xdr:rowOff>
    </xdr:from>
    <xdr:to>
      <xdr:col>24</xdr:col>
      <xdr:colOff>152400</xdr:colOff>
      <xdr:row>69</xdr:row>
      <xdr:rowOff>140919</xdr:rowOff>
    </xdr:to>
    <xdr:cxnSp macro="">
      <xdr:nvCxnSpPr>
        <xdr:cNvPr id="175" name="直線コネクタ 174"/>
        <xdr:cNvCxnSpPr/>
      </xdr:nvCxnSpPr>
      <xdr:spPr>
        <a:xfrm>
          <a:off x="4546600" y="1197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90695</xdr:rowOff>
    </xdr:from>
    <xdr:to>
      <xdr:col>24</xdr:col>
      <xdr:colOff>63500</xdr:colOff>
      <xdr:row>76</xdr:row>
      <xdr:rowOff>96707</xdr:rowOff>
    </xdr:to>
    <xdr:cxnSp macro="">
      <xdr:nvCxnSpPr>
        <xdr:cNvPr id="176" name="直線コネクタ 175"/>
        <xdr:cNvCxnSpPr/>
      </xdr:nvCxnSpPr>
      <xdr:spPr>
        <a:xfrm>
          <a:off x="3797300" y="13120895"/>
          <a:ext cx="838200" cy="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89237</xdr:rowOff>
    </xdr:from>
    <xdr:ext cx="599010" cy="259045"/>
    <xdr:sp macro="" textlink="">
      <xdr:nvSpPr>
        <xdr:cNvPr id="177" name="民生費平均値テキスト"/>
        <xdr:cNvSpPr txBox="1"/>
      </xdr:nvSpPr>
      <xdr:spPr>
        <a:xfrm>
          <a:off x="4686300" y="127765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66360</xdr:rowOff>
    </xdr:from>
    <xdr:to>
      <xdr:col>24</xdr:col>
      <xdr:colOff>114300</xdr:colOff>
      <xdr:row>75</xdr:row>
      <xdr:rowOff>167960</xdr:rowOff>
    </xdr:to>
    <xdr:sp macro="" textlink="">
      <xdr:nvSpPr>
        <xdr:cNvPr id="178" name="フローチャート: 判断 177"/>
        <xdr:cNvSpPr/>
      </xdr:nvSpPr>
      <xdr:spPr>
        <a:xfrm>
          <a:off x="45847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90695</xdr:rowOff>
    </xdr:from>
    <xdr:to>
      <xdr:col>19</xdr:col>
      <xdr:colOff>177800</xdr:colOff>
      <xdr:row>76</xdr:row>
      <xdr:rowOff>154118</xdr:rowOff>
    </xdr:to>
    <xdr:cxnSp macro="">
      <xdr:nvCxnSpPr>
        <xdr:cNvPr id="179" name="直線コネクタ 178"/>
        <xdr:cNvCxnSpPr/>
      </xdr:nvCxnSpPr>
      <xdr:spPr>
        <a:xfrm flipV="1">
          <a:off x="2908300" y="13120895"/>
          <a:ext cx="889000" cy="63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82682</xdr:rowOff>
    </xdr:from>
    <xdr:to>
      <xdr:col>20</xdr:col>
      <xdr:colOff>38100</xdr:colOff>
      <xdr:row>76</xdr:row>
      <xdr:rowOff>12832</xdr:rowOff>
    </xdr:to>
    <xdr:sp macro="" textlink="">
      <xdr:nvSpPr>
        <xdr:cNvPr id="180" name="フローチャート: 判断 179"/>
        <xdr:cNvSpPr/>
      </xdr:nvSpPr>
      <xdr:spPr>
        <a:xfrm>
          <a:off x="3746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29359</xdr:rowOff>
    </xdr:from>
    <xdr:ext cx="599010" cy="259045"/>
    <xdr:sp macro="" textlink="">
      <xdr:nvSpPr>
        <xdr:cNvPr id="181" name="テキスト ボックス 180"/>
        <xdr:cNvSpPr txBox="1"/>
      </xdr:nvSpPr>
      <xdr:spPr>
        <a:xfrm>
          <a:off x="3497795" y="1271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154118</xdr:rowOff>
    </xdr:from>
    <xdr:to>
      <xdr:col>15</xdr:col>
      <xdr:colOff>50800</xdr:colOff>
      <xdr:row>77</xdr:row>
      <xdr:rowOff>30939</xdr:rowOff>
    </xdr:to>
    <xdr:cxnSp macro="">
      <xdr:nvCxnSpPr>
        <xdr:cNvPr id="182" name="直線コネクタ 181"/>
        <xdr:cNvCxnSpPr/>
      </xdr:nvCxnSpPr>
      <xdr:spPr>
        <a:xfrm flipV="1">
          <a:off x="2019300" y="13184318"/>
          <a:ext cx="889000" cy="48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93266</xdr:rowOff>
    </xdr:from>
    <xdr:to>
      <xdr:col>15</xdr:col>
      <xdr:colOff>101600</xdr:colOff>
      <xdr:row>76</xdr:row>
      <xdr:rowOff>23416</xdr:rowOff>
    </xdr:to>
    <xdr:sp macro="" textlink="">
      <xdr:nvSpPr>
        <xdr:cNvPr id="183" name="フローチャート: 判断 182"/>
        <xdr:cNvSpPr/>
      </xdr:nvSpPr>
      <xdr:spPr>
        <a:xfrm>
          <a:off x="2857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39943</xdr:rowOff>
    </xdr:from>
    <xdr:ext cx="599010" cy="259045"/>
    <xdr:sp macro="" textlink="">
      <xdr:nvSpPr>
        <xdr:cNvPr id="184" name="テキスト ボックス 183"/>
        <xdr:cNvSpPr txBox="1"/>
      </xdr:nvSpPr>
      <xdr:spPr>
        <a:xfrm>
          <a:off x="2608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30939</xdr:rowOff>
    </xdr:from>
    <xdr:to>
      <xdr:col>10</xdr:col>
      <xdr:colOff>114300</xdr:colOff>
      <xdr:row>77</xdr:row>
      <xdr:rowOff>82085</xdr:rowOff>
    </xdr:to>
    <xdr:cxnSp macro="">
      <xdr:nvCxnSpPr>
        <xdr:cNvPr id="185" name="直線コネクタ 184"/>
        <xdr:cNvCxnSpPr/>
      </xdr:nvCxnSpPr>
      <xdr:spPr>
        <a:xfrm flipV="1">
          <a:off x="1130300" y="13232589"/>
          <a:ext cx="889000" cy="5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157846</xdr:rowOff>
    </xdr:from>
    <xdr:to>
      <xdr:col>10</xdr:col>
      <xdr:colOff>165100</xdr:colOff>
      <xdr:row>76</xdr:row>
      <xdr:rowOff>87996</xdr:rowOff>
    </xdr:to>
    <xdr:sp macro="" textlink="">
      <xdr:nvSpPr>
        <xdr:cNvPr id="186" name="フローチャート: 判断 185"/>
        <xdr:cNvSpPr/>
      </xdr:nvSpPr>
      <xdr:spPr>
        <a:xfrm>
          <a:off x="1968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104522</xdr:rowOff>
    </xdr:from>
    <xdr:ext cx="599010" cy="259045"/>
    <xdr:sp macro="" textlink="">
      <xdr:nvSpPr>
        <xdr:cNvPr id="187" name="テキスト ボックス 186"/>
        <xdr:cNvSpPr txBox="1"/>
      </xdr:nvSpPr>
      <xdr:spPr>
        <a:xfrm>
          <a:off x="1719795" y="1279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43439</xdr:rowOff>
    </xdr:from>
    <xdr:to>
      <xdr:col>6</xdr:col>
      <xdr:colOff>38100</xdr:colOff>
      <xdr:row>76</xdr:row>
      <xdr:rowOff>145039</xdr:rowOff>
    </xdr:to>
    <xdr:sp macro="" textlink="">
      <xdr:nvSpPr>
        <xdr:cNvPr id="188" name="フローチャート: 判断 187"/>
        <xdr:cNvSpPr/>
      </xdr:nvSpPr>
      <xdr:spPr>
        <a:xfrm>
          <a:off x="1079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161566</xdr:rowOff>
    </xdr:from>
    <xdr:ext cx="599010" cy="259045"/>
    <xdr:sp macro="" textlink="">
      <xdr:nvSpPr>
        <xdr:cNvPr id="189" name="テキスト ボックス 188"/>
        <xdr:cNvSpPr txBox="1"/>
      </xdr:nvSpPr>
      <xdr:spPr>
        <a:xfrm>
          <a:off x="830795"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45907</xdr:rowOff>
    </xdr:from>
    <xdr:to>
      <xdr:col>24</xdr:col>
      <xdr:colOff>114300</xdr:colOff>
      <xdr:row>76</xdr:row>
      <xdr:rowOff>147507</xdr:rowOff>
    </xdr:to>
    <xdr:sp macro="" textlink="">
      <xdr:nvSpPr>
        <xdr:cNvPr id="195" name="楕円 194"/>
        <xdr:cNvSpPr/>
      </xdr:nvSpPr>
      <xdr:spPr>
        <a:xfrm>
          <a:off x="4584700" y="1307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24334</xdr:rowOff>
    </xdr:from>
    <xdr:ext cx="599010" cy="259045"/>
    <xdr:sp macro="" textlink="">
      <xdr:nvSpPr>
        <xdr:cNvPr id="196" name="民生費該当値テキスト"/>
        <xdr:cNvSpPr txBox="1"/>
      </xdr:nvSpPr>
      <xdr:spPr>
        <a:xfrm>
          <a:off x="4686300" y="13054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39895</xdr:rowOff>
    </xdr:from>
    <xdr:to>
      <xdr:col>20</xdr:col>
      <xdr:colOff>38100</xdr:colOff>
      <xdr:row>76</xdr:row>
      <xdr:rowOff>141495</xdr:rowOff>
    </xdr:to>
    <xdr:sp macro="" textlink="">
      <xdr:nvSpPr>
        <xdr:cNvPr id="197" name="楕円 196"/>
        <xdr:cNvSpPr/>
      </xdr:nvSpPr>
      <xdr:spPr>
        <a:xfrm>
          <a:off x="3746500" y="1307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132622</xdr:rowOff>
    </xdr:from>
    <xdr:ext cx="599010" cy="259045"/>
    <xdr:sp macro="" textlink="">
      <xdr:nvSpPr>
        <xdr:cNvPr id="198" name="テキスト ボックス 197"/>
        <xdr:cNvSpPr txBox="1"/>
      </xdr:nvSpPr>
      <xdr:spPr>
        <a:xfrm>
          <a:off x="3497795" y="13162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103318</xdr:rowOff>
    </xdr:from>
    <xdr:to>
      <xdr:col>15</xdr:col>
      <xdr:colOff>101600</xdr:colOff>
      <xdr:row>77</xdr:row>
      <xdr:rowOff>33468</xdr:rowOff>
    </xdr:to>
    <xdr:sp macro="" textlink="">
      <xdr:nvSpPr>
        <xdr:cNvPr id="199" name="楕円 198"/>
        <xdr:cNvSpPr/>
      </xdr:nvSpPr>
      <xdr:spPr>
        <a:xfrm>
          <a:off x="2857500" y="1313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24595</xdr:rowOff>
    </xdr:from>
    <xdr:ext cx="599010" cy="259045"/>
    <xdr:sp macro="" textlink="">
      <xdr:nvSpPr>
        <xdr:cNvPr id="200" name="テキスト ボックス 199"/>
        <xdr:cNvSpPr txBox="1"/>
      </xdr:nvSpPr>
      <xdr:spPr>
        <a:xfrm>
          <a:off x="2608795" y="13226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151589</xdr:rowOff>
    </xdr:from>
    <xdr:to>
      <xdr:col>10</xdr:col>
      <xdr:colOff>165100</xdr:colOff>
      <xdr:row>77</xdr:row>
      <xdr:rowOff>81739</xdr:rowOff>
    </xdr:to>
    <xdr:sp macro="" textlink="">
      <xdr:nvSpPr>
        <xdr:cNvPr id="201" name="楕円 200"/>
        <xdr:cNvSpPr/>
      </xdr:nvSpPr>
      <xdr:spPr>
        <a:xfrm>
          <a:off x="1968500" y="1318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72866</xdr:rowOff>
    </xdr:from>
    <xdr:ext cx="599010" cy="259045"/>
    <xdr:sp macro="" textlink="">
      <xdr:nvSpPr>
        <xdr:cNvPr id="202" name="テキスト ボックス 201"/>
        <xdr:cNvSpPr txBox="1"/>
      </xdr:nvSpPr>
      <xdr:spPr>
        <a:xfrm>
          <a:off x="1719795" y="13274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31285</xdr:rowOff>
    </xdr:from>
    <xdr:to>
      <xdr:col>6</xdr:col>
      <xdr:colOff>38100</xdr:colOff>
      <xdr:row>77</xdr:row>
      <xdr:rowOff>132885</xdr:rowOff>
    </xdr:to>
    <xdr:sp macro="" textlink="">
      <xdr:nvSpPr>
        <xdr:cNvPr id="203" name="楕円 202"/>
        <xdr:cNvSpPr/>
      </xdr:nvSpPr>
      <xdr:spPr>
        <a:xfrm>
          <a:off x="1079500" y="1323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124012</xdr:rowOff>
    </xdr:from>
    <xdr:ext cx="599010" cy="259045"/>
    <xdr:sp macro="" textlink="">
      <xdr:nvSpPr>
        <xdr:cNvPr id="204" name="テキスト ボックス 203"/>
        <xdr:cNvSpPr txBox="1"/>
      </xdr:nvSpPr>
      <xdr:spPr>
        <a:xfrm>
          <a:off x="830795" y="13325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68028</xdr:rowOff>
    </xdr:from>
    <xdr:to>
      <xdr:col>24</xdr:col>
      <xdr:colOff>62865</xdr:colOff>
      <xdr:row>98</xdr:row>
      <xdr:rowOff>63184</xdr:rowOff>
    </xdr:to>
    <xdr:cxnSp macro="">
      <xdr:nvCxnSpPr>
        <xdr:cNvPr id="230" name="直線コネクタ 229"/>
        <xdr:cNvCxnSpPr/>
      </xdr:nvCxnSpPr>
      <xdr:spPr>
        <a:xfrm flipV="1">
          <a:off x="4633595" y="15498528"/>
          <a:ext cx="1270" cy="136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67011</xdr:rowOff>
    </xdr:from>
    <xdr:ext cx="534377" cy="259045"/>
    <xdr:sp macro="" textlink="">
      <xdr:nvSpPr>
        <xdr:cNvPr id="231" name="衛生費最小値テキスト"/>
        <xdr:cNvSpPr txBox="1"/>
      </xdr:nvSpPr>
      <xdr:spPr>
        <a:xfrm>
          <a:off x="4686300" y="1686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63184</xdr:rowOff>
    </xdr:from>
    <xdr:to>
      <xdr:col>24</xdr:col>
      <xdr:colOff>152400</xdr:colOff>
      <xdr:row>98</xdr:row>
      <xdr:rowOff>63184</xdr:rowOff>
    </xdr:to>
    <xdr:cxnSp macro="">
      <xdr:nvCxnSpPr>
        <xdr:cNvPr id="232" name="直線コネクタ 231"/>
        <xdr:cNvCxnSpPr/>
      </xdr:nvCxnSpPr>
      <xdr:spPr>
        <a:xfrm>
          <a:off x="4546600" y="16865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14705</xdr:rowOff>
    </xdr:from>
    <xdr:ext cx="599010" cy="259045"/>
    <xdr:sp macro="" textlink="">
      <xdr:nvSpPr>
        <xdr:cNvPr id="233" name="衛生費最大値テキスト"/>
        <xdr:cNvSpPr txBox="1"/>
      </xdr:nvSpPr>
      <xdr:spPr>
        <a:xfrm>
          <a:off x="4686300" y="1527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144,584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68028</xdr:rowOff>
    </xdr:from>
    <xdr:to>
      <xdr:col>24</xdr:col>
      <xdr:colOff>152400</xdr:colOff>
      <xdr:row>90</xdr:row>
      <xdr:rowOff>68028</xdr:rowOff>
    </xdr:to>
    <xdr:cxnSp macro="">
      <xdr:nvCxnSpPr>
        <xdr:cNvPr id="234" name="直線コネクタ 233"/>
        <xdr:cNvCxnSpPr/>
      </xdr:nvCxnSpPr>
      <xdr:spPr>
        <a:xfrm>
          <a:off x="4546600" y="1549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8669</xdr:rowOff>
    </xdr:from>
    <xdr:to>
      <xdr:col>24</xdr:col>
      <xdr:colOff>63500</xdr:colOff>
      <xdr:row>96</xdr:row>
      <xdr:rowOff>12621</xdr:rowOff>
    </xdr:to>
    <xdr:cxnSp macro="">
      <xdr:nvCxnSpPr>
        <xdr:cNvPr id="235" name="直線コネクタ 234"/>
        <xdr:cNvCxnSpPr/>
      </xdr:nvCxnSpPr>
      <xdr:spPr>
        <a:xfrm flipV="1">
          <a:off x="3797300" y="16467869"/>
          <a:ext cx="838200" cy="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132652</xdr:rowOff>
    </xdr:from>
    <xdr:ext cx="534377" cy="259045"/>
    <xdr:sp macro="" textlink="">
      <xdr:nvSpPr>
        <xdr:cNvPr id="236" name="衛生費平均値テキスト"/>
        <xdr:cNvSpPr txBox="1"/>
      </xdr:nvSpPr>
      <xdr:spPr>
        <a:xfrm>
          <a:off x="4686300" y="16420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154225</xdr:rowOff>
    </xdr:from>
    <xdr:to>
      <xdr:col>24</xdr:col>
      <xdr:colOff>114300</xdr:colOff>
      <xdr:row>96</xdr:row>
      <xdr:rowOff>84375</xdr:rowOff>
    </xdr:to>
    <xdr:sp macro="" textlink="">
      <xdr:nvSpPr>
        <xdr:cNvPr id="237" name="フローチャート: 判断 236"/>
        <xdr:cNvSpPr/>
      </xdr:nvSpPr>
      <xdr:spPr>
        <a:xfrm>
          <a:off x="45847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12621</xdr:rowOff>
    </xdr:from>
    <xdr:to>
      <xdr:col>19</xdr:col>
      <xdr:colOff>177800</xdr:colOff>
      <xdr:row>96</xdr:row>
      <xdr:rowOff>16790</xdr:rowOff>
    </xdr:to>
    <xdr:cxnSp macro="">
      <xdr:nvCxnSpPr>
        <xdr:cNvPr id="238" name="直線コネクタ 237"/>
        <xdr:cNvCxnSpPr/>
      </xdr:nvCxnSpPr>
      <xdr:spPr>
        <a:xfrm flipV="1">
          <a:off x="2908300" y="16471821"/>
          <a:ext cx="889000" cy="4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152843</xdr:rowOff>
    </xdr:from>
    <xdr:to>
      <xdr:col>20</xdr:col>
      <xdr:colOff>38100</xdr:colOff>
      <xdr:row>96</xdr:row>
      <xdr:rowOff>82993</xdr:rowOff>
    </xdr:to>
    <xdr:sp macro="" textlink="">
      <xdr:nvSpPr>
        <xdr:cNvPr id="239" name="フローチャート: 判断 238"/>
        <xdr:cNvSpPr/>
      </xdr:nvSpPr>
      <xdr:spPr>
        <a:xfrm>
          <a:off x="3746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74120</xdr:rowOff>
    </xdr:from>
    <xdr:ext cx="534377" cy="259045"/>
    <xdr:sp macro="" textlink="">
      <xdr:nvSpPr>
        <xdr:cNvPr id="240" name="テキスト ボックス 239"/>
        <xdr:cNvSpPr txBox="1"/>
      </xdr:nvSpPr>
      <xdr:spPr>
        <a:xfrm>
          <a:off x="3530111" y="1653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16790</xdr:rowOff>
    </xdr:from>
    <xdr:to>
      <xdr:col>15</xdr:col>
      <xdr:colOff>50800</xdr:colOff>
      <xdr:row>96</xdr:row>
      <xdr:rowOff>30364</xdr:rowOff>
    </xdr:to>
    <xdr:cxnSp macro="">
      <xdr:nvCxnSpPr>
        <xdr:cNvPr id="241" name="直線コネクタ 240"/>
        <xdr:cNvCxnSpPr/>
      </xdr:nvCxnSpPr>
      <xdr:spPr>
        <a:xfrm flipV="1">
          <a:off x="2019300" y="16475990"/>
          <a:ext cx="889000" cy="13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150774</xdr:rowOff>
    </xdr:from>
    <xdr:to>
      <xdr:col>15</xdr:col>
      <xdr:colOff>101600</xdr:colOff>
      <xdr:row>96</xdr:row>
      <xdr:rowOff>80924</xdr:rowOff>
    </xdr:to>
    <xdr:sp macro="" textlink="">
      <xdr:nvSpPr>
        <xdr:cNvPr id="242" name="フローチャート: 判断 241"/>
        <xdr:cNvSpPr/>
      </xdr:nvSpPr>
      <xdr:spPr>
        <a:xfrm>
          <a:off x="2857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72051</xdr:rowOff>
    </xdr:from>
    <xdr:ext cx="534377" cy="259045"/>
    <xdr:sp macro="" textlink="">
      <xdr:nvSpPr>
        <xdr:cNvPr id="243" name="テキスト ボックス 242"/>
        <xdr:cNvSpPr txBox="1"/>
      </xdr:nvSpPr>
      <xdr:spPr>
        <a:xfrm>
          <a:off x="2641111" y="1653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30364</xdr:rowOff>
    </xdr:from>
    <xdr:to>
      <xdr:col>10</xdr:col>
      <xdr:colOff>114300</xdr:colOff>
      <xdr:row>96</xdr:row>
      <xdr:rowOff>45386</xdr:rowOff>
    </xdr:to>
    <xdr:cxnSp macro="">
      <xdr:nvCxnSpPr>
        <xdr:cNvPr id="244" name="直線コネクタ 243"/>
        <xdr:cNvCxnSpPr/>
      </xdr:nvCxnSpPr>
      <xdr:spPr>
        <a:xfrm flipV="1">
          <a:off x="1130300" y="16489564"/>
          <a:ext cx="889000" cy="1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4187</xdr:rowOff>
    </xdr:from>
    <xdr:to>
      <xdr:col>10</xdr:col>
      <xdr:colOff>165100</xdr:colOff>
      <xdr:row>96</xdr:row>
      <xdr:rowOff>105787</xdr:rowOff>
    </xdr:to>
    <xdr:sp macro="" textlink="">
      <xdr:nvSpPr>
        <xdr:cNvPr id="245" name="フローチャート: 判断 244"/>
        <xdr:cNvSpPr/>
      </xdr:nvSpPr>
      <xdr:spPr>
        <a:xfrm>
          <a:off x="19685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96914</xdr:rowOff>
    </xdr:from>
    <xdr:ext cx="534377" cy="259045"/>
    <xdr:sp macro="" textlink="">
      <xdr:nvSpPr>
        <xdr:cNvPr id="246" name="テキスト ボックス 245"/>
        <xdr:cNvSpPr txBox="1"/>
      </xdr:nvSpPr>
      <xdr:spPr>
        <a:xfrm>
          <a:off x="1752111" y="1655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16565</xdr:rowOff>
    </xdr:from>
    <xdr:to>
      <xdr:col>6</xdr:col>
      <xdr:colOff>38100</xdr:colOff>
      <xdr:row>96</xdr:row>
      <xdr:rowOff>118165</xdr:rowOff>
    </xdr:to>
    <xdr:sp macro="" textlink="">
      <xdr:nvSpPr>
        <xdr:cNvPr id="247" name="フローチャート: 判断 246"/>
        <xdr:cNvSpPr/>
      </xdr:nvSpPr>
      <xdr:spPr>
        <a:xfrm>
          <a:off x="1079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109292</xdr:rowOff>
    </xdr:from>
    <xdr:ext cx="534377" cy="259045"/>
    <xdr:sp macro="" textlink="">
      <xdr:nvSpPr>
        <xdr:cNvPr id="248" name="テキスト ボックス 247"/>
        <xdr:cNvSpPr txBox="1"/>
      </xdr:nvSpPr>
      <xdr:spPr>
        <a:xfrm>
          <a:off x="863111" y="1656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129319</xdr:rowOff>
    </xdr:from>
    <xdr:to>
      <xdr:col>24</xdr:col>
      <xdr:colOff>114300</xdr:colOff>
      <xdr:row>96</xdr:row>
      <xdr:rowOff>59469</xdr:rowOff>
    </xdr:to>
    <xdr:sp macro="" textlink="">
      <xdr:nvSpPr>
        <xdr:cNvPr id="254" name="楕円 253"/>
        <xdr:cNvSpPr/>
      </xdr:nvSpPr>
      <xdr:spPr>
        <a:xfrm>
          <a:off x="4584700" y="1641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152196</xdr:rowOff>
    </xdr:from>
    <xdr:ext cx="534377" cy="259045"/>
    <xdr:sp macro="" textlink="">
      <xdr:nvSpPr>
        <xdr:cNvPr id="255" name="衛生費該当値テキスト"/>
        <xdr:cNvSpPr txBox="1"/>
      </xdr:nvSpPr>
      <xdr:spPr>
        <a:xfrm>
          <a:off x="4686300" y="1626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133271</xdr:rowOff>
    </xdr:from>
    <xdr:to>
      <xdr:col>20</xdr:col>
      <xdr:colOff>38100</xdr:colOff>
      <xdr:row>96</xdr:row>
      <xdr:rowOff>63421</xdr:rowOff>
    </xdr:to>
    <xdr:sp macro="" textlink="">
      <xdr:nvSpPr>
        <xdr:cNvPr id="256" name="楕円 255"/>
        <xdr:cNvSpPr/>
      </xdr:nvSpPr>
      <xdr:spPr>
        <a:xfrm>
          <a:off x="3746500" y="1642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79948</xdr:rowOff>
    </xdr:from>
    <xdr:ext cx="534377" cy="259045"/>
    <xdr:sp macro="" textlink="">
      <xdr:nvSpPr>
        <xdr:cNvPr id="257" name="テキスト ボックス 256"/>
        <xdr:cNvSpPr txBox="1"/>
      </xdr:nvSpPr>
      <xdr:spPr>
        <a:xfrm>
          <a:off x="3530111" y="1619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137440</xdr:rowOff>
    </xdr:from>
    <xdr:to>
      <xdr:col>15</xdr:col>
      <xdr:colOff>101600</xdr:colOff>
      <xdr:row>96</xdr:row>
      <xdr:rowOff>67590</xdr:rowOff>
    </xdr:to>
    <xdr:sp macro="" textlink="">
      <xdr:nvSpPr>
        <xdr:cNvPr id="258" name="楕円 257"/>
        <xdr:cNvSpPr/>
      </xdr:nvSpPr>
      <xdr:spPr>
        <a:xfrm>
          <a:off x="2857500" y="1642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84117</xdr:rowOff>
    </xdr:from>
    <xdr:ext cx="534377" cy="259045"/>
    <xdr:sp macro="" textlink="">
      <xdr:nvSpPr>
        <xdr:cNvPr id="259" name="テキスト ボックス 258"/>
        <xdr:cNvSpPr txBox="1"/>
      </xdr:nvSpPr>
      <xdr:spPr>
        <a:xfrm>
          <a:off x="2641111" y="1620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151014</xdr:rowOff>
    </xdr:from>
    <xdr:to>
      <xdr:col>10</xdr:col>
      <xdr:colOff>165100</xdr:colOff>
      <xdr:row>96</xdr:row>
      <xdr:rowOff>81164</xdr:rowOff>
    </xdr:to>
    <xdr:sp macro="" textlink="">
      <xdr:nvSpPr>
        <xdr:cNvPr id="260" name="楕円 259"/>
        <xdr:cNvSpPr/>
      </xdr:nvSpPr>
      <xdr:spPr>
        <a:xfrm>
          <a:off x="1968500" y="1643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97691</xdr:rowOff>
    </xdr:from>
    <xdr:ext cx="534377" cy="259045"/>
    <xdr:sp macro="" textlink="">
      <xdr:nvSpPr>
        <xdr:cNvPr id="261" name="テキスト ボックス 260"/>
        <xdr:cNvSpPr txBox="1"/>
      </xdr:nvSpPr>
      <xdr:spPr>
        <a:xfrm>
          <a:off x="1752111" y="16213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166036</xdr:rowOff>
    </xdr:from>
    <xdr:to>
      <xdr:col>6</xdr:col>
      <xdr:colOff>38100</xdr:colOff>
      <xdr:row>96</xdr:row>
      <xdr:rowOff>96186</xdr:rowOff>
    </xdr:to>
    <xdr:sp macro="" textlink="">
      <xdr:nvSpPr>
        <xdr:cNvPr id="262" name="楕円 261"/>
        <xdr:cNvSpPr/>
      </xdr:nvSpPr>
      <xdr:spPr>
        <a:xfrm>
          <a:off x="1079500" y="1645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112713</xdr:rowOff>
    </xdr:from>
    <xdr:ext cx="534377" cy="259045"/>
    <xdr:sp macro="" textlink="">
      <xdr:nvSpPr>
        <xdr:cNvPr id="263" name="テキスト ボックス 262"/>
        <xdr:cNvSpPr txBox="1"/>
      </xdr:nvSpPr>
      <xdr:spPr>
        <a:xfrm>
          <a:off x="863111" y="16229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9" name="直線コネクタ 288"/>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92" name="労働費最大値テキスト"/>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93" name="直線コネクタ 292"/>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9724</xdr:rowOff>
    </xdr:from>
    <xdr:to>
      <xdr:col>55</xdr:col>
      <xdr:colOff>0</xdr:colOff>
      <xdr:row>39</xdr:row>
      <xdr:rowOff>28666</xdr:rowOff>
    </xdr:to>
    <xdr:cxnSp macro="">
      <xdr:nvCxnSpPr>
        <xdr:cNvPr id="294" name="直線コネクタ 293"/>
        <xdr:cNvCxnSpPr/>
      </xdr:nvCxnSpPr>
      <xdr:spPr>
        <a:xfrm flipV="1">
          <a:off x="9639300" y="6696274"/>
          <a:ext cx="838200" cy="1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7927</xdr:rowOff>
    </xdr:from>
    <xdr:ext cx="378565" cy="259045"/>
    <xdr:sp macro="" textlink="">
      <xdr:nvSpPr>
        <xdr:cNvPr id="295" name="労働費平均値テキスト"/>
        <xdr:cNvSpPr txBox="1"/>
      </xdr:nvSpPr>
      <xdr:spPr>
        <a:xfrm>
          <a:off x="10528300" y="63515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156500</xdr:rowOff>
    </xdr:from>
    <xdr:to>
      <xdr:col>55</xdr:col>
      <xdr:colOff>50800</xdr:colOff>
      <xdr:row>38</xdr:row>
      <xdr:rowOff>86651</xdr:rowOff>
    </xdr:to>
    <xdr:sp macro="" textlink="">
      <xdr:nvSpPr>
        <xdr:cNvPr id="296" name="フローチャート: 判断 295"/>
        <xdr:cNvSpPr/>
      </xdr:nvSpPr>
      <xdr:spPr>
        <a:xfrm>
          <a:off x="104267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22788</xdr:rowOff>
    </xdr:from>
    <xdr:to>
      <xdr:col>50</xdr:col>
      <xdr:colOff>114300</xdr:colOff>
      <xdr:row>39</xdr:row>
      <xdr:rowOff>28666</xdr:rowOff>
    </xdr:to>
    <xdr:cxnSp macro="">
      <xdr:nvCxnSpPr>
        <xdr:cNvPr id="297" name="直線コネクタ 296"/>
        <xdr:cNvCxnSpPr/>
      </xdr:nvCxnSpPr>
      <xdr:spPr>
        <a:xfrm>
          <a:off x="8750300" y="6537888"/>
          <a:ext cx="889000" cy="17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142458</xdr:rowOff>
    </xdr:from>
    <xdr:to>
      <xdr:col>50</xdr:col>
      <xdr:colOff>165100</xdr:colOff>
      <xdr:row>38</xdr:row>
      <xdr:rowOff>72608</xdr:rowOff>
    </xdr:to>
    <xdr:sp macro="" textlink="">
      <xdr:nvSpPr>
        <xdr:cNvPr id="298" name="フローチャート: 判断 297"/>
        <xdr:cNvSpPr/>
      </xdr:nvSpPr>
      <xdr:spPr>
        <a:xfrm>
          <a:off x="9588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89135</xdr:rowOff>
    </xdr:from>
    <xdr:ext cx="378565" cy="259045"/>
    <xdr:sp macro="" textlink="">
      <xdr:nvSpPr>
        <xdr:cNvPr id="299" name="テキスト ボックス 298"/>
        <xdr:cNvSpPr txBox="1"/>
      </xdr:nvSpPr>
      <xdr:spPr>
        <a:xfrm>
          <a:off x="9450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22788</xdr:rowOff>
    </xdr:from>
    <xdr:to>
      <xdr:col>45</xdr:col>
      <xdr:colOff>177800</xdr:colOff>
      <xdr:row>38</xdr:row>
      <xdr:rowOff>85162</xdr:rowOff>
    </xdr:to>
    <xdr:cxnSp macro="">
      <xdr:nvCxnSpPr>
        <xdr:cNvPr id="300" name="直線コネクタ 299"/>
        <xdr:cNvCxnSpPr/>
      </xdr:nvCxnSpPr>
      <xdr:spPr>
        <a:xfrm flipV="1">
          <a:off x="7861300" y="6537888"/>
          <a:ext cx="889000" cy="62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142131</xdr:rowOff>
    </xdr:from>
    <xdr:to>
      <xdr:col>46</xdr:col>
      <xdr:colOff>38100</xdr:colOff>
      <xdr:row>38</xdr:row>
      <xdr:rowOff>72281</xdr:rowOff>
    </xdr:to>
    <xdr:sp macro="" textlink="">
      <xdr:nvSpPr>
        <xdr:cNvPr id="301" name="フローチャート: 判断 300"/>
        <xdr:cNvSpPr/>
      </xdr:nvSpPr>
      <xdr:spPr>
        <a:xfrm>
          <a:off x="8699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88808</xdr:rowOff>
    </xdr:from>
    <xdr:ext cx="378565" cy="259045"/>
    <xdr:sp macro="" textlink="">
      <xdr:nvSpPr>
        <xdr:cNvPr id="302" name="テキスト ボックス 301"/>
        <xdr:cNvSpPr txBox="1"/>
      </xdr:nvSpPr>
      <xdr:spPr>
        <a:xfrm>
          <a:off x="8561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76019</xdr:rowOff>
    </xdr:from>
    <xdr:to>
      <xdr:col>41</xdr:col>
      <xdr:colOff>50800</xdr:colOff>
      <xdr:row>38</xdr:row>
      <xdr:rowOff>85162</xdr:rowOff>
    </xdr:to>
    <xdr:cxnSp macro="">
      <xdr:nvCxnSpPr>
        <xdr:cNvPr id="303" name="直線コネクタ 302"/>
        <xdr:cNvCxnSpPr/>
      </xdr:nvCxnSpPr>
      <xdr:spPr>
        <a:xfrm>
          <a:off x="6972300" y="6591119"/>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107188</xdr:rowOff>
    </xdr:from>
    <xdr:to>
      <xdr:col>41</xdr:col>
      <xdr:colOff>101600</xdr:colOff>
      <xdr:row>38</xdr:row>
      <xdr:rowOff>37338</xdr:rowOff>
    </xdr:to>
    <xdr:sp macro="" textlink="">
      <xdr:nvSpPr>
        <xdr:cNvPr id="304" name="フローチャート: 判断 303"/>
        <xdr:cNvSpPr/>
      </xdr:nvSpPr>
      <xdr:spPr>
        <a:xfrm>
          <a:off x="7810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53865</xdr:rowOff>
    </xdr:from>
    <xdr:ext cx="378565" cy="259045"/>
    <xdr:sp macro="" textlink="">
      <xdr:nvSpPr>
        <xdr:cNvPr id="305" name="テキスト ボックス 304"/>
        <xdr:cNvSpPr txBox="1"/>
      </xdr:nvSpPr>
      <xdr:spPr>
        <a:xfrm>
          <a:off x="7672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170216</xdr:rowOff>
    </xdr:from>
    <xdr:to>
      <xdr:col>36</xdr:col>
      <xdr:colOff>165100</xdr:colOff>
      <xdr:row>36</xdr:row>
      <xdr:rowOff>100366</xdr:rowOff>
    </xdr:to>
    <xdr:sp macro="" textlink="">
      <xdr:nvSpPr>
        <xdr:cNvPr id="306" name="フローチャート: 判断 305"/>
        <xdr:cNvSpPr/>
      </xdr:nvSpPr>
      <xdr:spPr>
        <a:xfrm>
          <a:off x="6921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116893</xdr:rowOff>
    </xdr:from>
    <xdr:ext cx="469744" cy="259045"/>
    <xdr:sp macro="" textlink="">
      <xdr:nvSpPr>
        <xdr:cNvPr id="307" name="テキスト ボックス 306"/>
        <xdr:cNvSpPr txBox="1"/>
      </xdr:nvSpPr>
      <xdr:spPr>
        <a:xfrm>
          <a:off x="6737428"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130374</xdr:rowOff>
    </xdr:from>
    <xdr:to>
      <xdr:col>55</xdr:col>
      <xdr:colOff>50800</xdr:colOff>
      <xdr:row>39</xdr:row>
      <xdr:rowOff>60524</xdr:rowOff>
    </xdr:to>
    <xdr:sp macro="" textlink="">
      <xdr:nvSpPr>
        <xdr:cNvPr id="313" name="楕円 312"/>
        <xdr:cNvSpPr/>
      </xdr:nvSpPr>
      <xdr:spPr>
        <a:xfrm>
          <a:off x="10426700" y="664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45301</xdr:rowOff>
    </xdr:from>
    <xdr:ext cx="378565" cy="259045"/>
    <xdr:sp macro="" textlink="">
      <xdr:nvSpPr>
        <xdr:cNvPr id="314" name="労働費該当値テキスト"/>
        <xdr:cNvSpPr txBox="1"/>
      </xdr:nvSpPr>
      <xdr:spPr>
        <a:xfrm>
          <a:off x="10528300" y="6560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149316</xdr:rowOff>
    </xdr:from>
    <xdr:to>
      <xdr:col>50</xdr:col>
      <xdr:colOff>165100</xdr:colOff>
      <xdr:row>39</xdr:row>
      <xdr:rowOff>79466</xdr:rowOff>
    </xdr:to>
    <xdr:sp macro="" textlink="">
      <xdr:nvSpPr>
        <xdr:cNvPr id="315" name="楕円 314"/>
        <xdr:cNvSpPr/>
      </xdr:nvSpPr>
      <xdr:spPr>
        <a:xfrm>
          <a:off x="9588500" y="666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70593</xdr:rowOff>
    </xdr:from>
    <xdr:ext cx="378565" cy="259045"/>
    <xdr:sp macro="" textlink="">
      <xdr:nvSpPr>
        <xdr:cNvPr id="316" name="テキスト ボックス 315"/>
        <xdr:cNvSpPr txBox="1"/>
      </xdr:nvSpPr>
      <xdr:spPr>
        <a:xfrm>
          <a:off x="9450017" y="6757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143437</xdr:rowOff>
    </xdr:from>
    <xdr:to>
      <xdr:col>46</xdr:col>
      <xdr:colOff>38100</xdr:colOff>
      <xdr:row>38</xdr:row>
      <xdr:rowOff>73588</xdr:rowOff>
    </xdr:to>
    <xdr:sp macro="" textlink="">
      <xdr:nvSpPr>
        <xdr:cNvPr id="317" name="楕円 316"/>
        <xdr:cNvSpPr/>
      </xdr:nvSpPr>
      <xdr:spPr>
        <a:xfrm>
          <a:off x="8699500" y="648708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64715</xdr:rowOff>
    </xdr:from>
    <xdr:ext cx="378565" cy="259045"/>
    <xdr:sp macro="" textlink="">
      <xdr:nvSpPr>
        <xdr:cNvPr id="318" name="テキスト ボックス 317"/>
        <xdr:cNvSpPr txBox="1"/>
      </xdr:nvSpPr>
      <xdr:spPr>
        <a:xfrm>
          <a:off x="8561017" y="65798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34362</xdr:rowOff>
    </xdr:from>
    <xdr:to>
      <xdr:col>41</xdr:col>
      <xdr:colOff>101600</xdr:colOff>
      <xdr:row>38</xdr:row>
      <xdr:rowOff>135962</xdr:rowOff>
    </xdr:to>
    <xdr:sp macro="" textlink="">
      <xdr:nvSpPr>
        <xdr:cNvPr id="319" name="楕円 318"/>
        <xdr:cNvSpPr/>
      </xdr:nvSpPr>
      <xdr:spPr>
        <a:xfrm>
          <a:off x="7810500" y="654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127089</xdr:rowOff>
    </xdr:from>
    <xdr:ext cx="378565" cy="259045"/>
    <xdr:sp macro="" textlink="">
      <xdr:nvSpPr>
        <xdr:cNvPr id="320" name="テキスト ボックス 319"/>
        <xdr:cNvSpPr txBox="1"/>
      </xdr:nvSpPr>
      <xdr:spPr>
        <a:xfrm>
          <a:off x="7672017" y="6642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25219</xdr:rowOff>
    </xdr:from>
    <xdr:to>
      <xdr:col>36</xdr:col>
      <xdr:colOff>165100</xdr:colOff>
      <xdr:row>38</xdr:row>
      <xdr:rowOff>126819</xdr:rowOff>
    </xdr:to>
    <xdr:sp macro="" textlink="">
      <xdr:nvSpPr>
        <xdr:cNvPr id="321" name="楕円 320"/>
        <xdr:cNvSpPr/>
      </xdr:nvSpPr>
      <xdr:spPr>
        <a:xfrm>
          <a:off x="6921500" y="654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117946</xdr:rowOff>
    </xdr:from>
    <xdr:ext cx="378565" cy="259045"/>
    <xdr:sp macro="" textlink="">
      <xdr:nvSpPr>
        <xdr:cNvPr id="322" name="テキスト ボックス 321"/>
        <xdr:cNvSpPr txBox="1"/>
      </xdr:nvSpPr>
      <xdr:spPr>
        <a:xfrm>
          <a:off x="6783017" y="66330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169583</xdr:rowOff>
    </xdr:from>
    <xdr:to>
      <xdr:col>54</xdr:col>
      <xdr:colOff>189865</xdr:colOff>
      <xdr:row>58</xdr:row>
      <xdr:rowOff>152553</xdr:rowOff>
    </xdr:to>
    <xdr:cxnSp macro="">
      <xdr:nvCxnSpPr>
        <xdr:cNvPr id="346" name="直線コネクタ 345"/>
        <xdr:cNvCxnSpPr/>
      </xdr:nvCxnSpPr>
      <xdr:spPr>
        <a:xfrm flipV="1">
          <a:off x="10475595" y="8570633"/>
          <a:ext cx="1270" cy="152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156380</xdr:rowOff>
    </xdr:from>
    <xdr:ext cx="469744" cy="259045"/>
    <xdr:sp macro="" textlink="">
      <xdr:nvSpPr>
        <xdr:cNvPr id="347" name="農林水産業費最小値テキスト"/>
        <xdr:cNvSpPr txBox="1"/>
      </xdr:nvSpPr>
      <xdr:spPr>
        <a:xfrm>
          <a:off x="10528300" y="1010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152553</xdr:rowOff>
    </xdr:from>
    <xdr:to>
      <xdr:col>55</xdr:col>
      <xdr:colOff>88900</xdr:colOff>
      <xdr:row>58</xdr:row>
      <xdr:rowOff>152553</xdr:rowOff>
    </xdr:to>
    <xdr:cxnSp macro="">
      <xdr:nvCxnSpPr>
        <xdr:cNvPr id="348" name="直線コネクタ 347"/>
        <xdr:cNvCxnSpPr/>
      </xdr:nvCxnSpPr>
      <xdr:spPr>
        <a:xfrm>
          <a:off x="10388600" y="10096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116260</xdr:rowOff>
    </xdr:from>
    <xdr:ext cx="599010" cy="259045"/>
    <xdr:sp macro="" textlink="">
      <xdr:nvSpPr>
        <xdr:cNvPr id="349" name="農林水産業費最大値テキスト"/>
        <xdr:cNvSpPr txBox="1"/>
      </xdr:nvSpPr>
      <xdr:spPr>
        <a:xfrm>
          <a:off x="10528300" y="83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169583</xdr:rowOff>
    </xdr:from>
    <xdr:to>
      <xdr:col>55</xdr:col>
      <xdr:colOff>88900</xdr:colOff>
      <xdr:row>49</xdr:row>
      <xdr:rowOff>169583</xdr:rowOff>
    </xdr:to>
    <xdr:cxnSp macro="">
      <xdr:nvCxnSpPr>
        <xdr:cNvPr id="350" name="直線コネクタ 349"/>
        <xdr:cNvCxnSpPr/>
      </xdr:nvCxnSpPr>
      <xdr:spPr>
        <a:xfrm>
          <a:off x="10388600" y="85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46889</xdr:rowOff>
    </xdr:from>
    <xdr:to>
      <xdr:col>55</xdr:col>
      <xdr:colOff>0</xdr:colOff>
      <xdr:row>58</xdr:row>
      <xdr:rowOff>53632</xdr:rowOff>
    </xdr:to>
    <xdr:cxnSp macro="">
      <xdr:nvCxnSpPr>
        <xdr:cNvPr id="351" name="直線コネクタ 350"/>
        <xdr:cNvCxnSpPr/>
      </xdr:nvCxnSpPr>
      <xdr:spPr>
        <a:xfrm flipV="1">
          <a:off x="9639300" y="9990989"/>
          <a:ext cx="838200" cy="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72203</xdr:rowOff>
    </xdr:from>
    <xdr:ext cx="534377" cy="259045"/>
    <xdr:sp macro="" textlink="">
      <xdr:nvSpPr>
        <xdr:cNvPr id="352" name="農林水産業費平均値テキスト"/>
        <xdr:cNvSpPr txBox="1"/>
      </xdr:nvSpPr>
      <xdr:spPr>
        <a:xfrm>
          <a:off x="10528300" y="9501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49326</xdr:rowOff>
    </xdr:from>
    <xdr:to>
      <xdr:col>55</xdr:col>
      <xdr:colOff>50800</xdr:colOff>
      <xdr:row>56</xdr:row>
      <xdr:rowOff>150926</xdr:rowOff>
    </xdr:to>
    <xdr:sp macro="" textlink="">
      <xdr:nvSpPr>
        <xdr:cNvPr id="353" name="フローチャート: 判断 352"/>
        <xdr:cNvSpPr/>
      </xdr:nvSpPr>
      <xdr:spPr>
        <a:xfrm>
          <a:off x="104267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53632</xdr:rowOff>
    </xdr:from>
    <xdr:to>
      <xdr:col>50</xdr:col>
      <xdr:colOff>114300</xdr:colOff>
      <xdr:row>58</xdr:row>
      <xdr:rowOff>63221</xdr:rowOff>
    </xdr:to>
    <xdr:cxnSp macro="">
      <xdr:nvCxnSpPr>
        <xdr:cNvPr id="354" name="直線コネクタ 353"/>
        <xdr:cNvCxnSpPr/>
      </xdr:nvCxnSpPr>
      <xdr:spPr>
        <a:xfrm flipV="1">
          <a:off x="8750300" y="9997732"/>
          <a:ext cx="889000" cy="9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59398</xdr:rowOff>
    </xdr:from>
    <xdr:to>
      <xdr:col>50</xdr:col>
      <xdr:colOff>165100</xdr:colOff>
      <xdr:row>56</xdr:row>
      <xdr:rowOff>160998</xdr:rowOff>
    </xdr:to>
    <xdr:sp macro="" textlink="">
      <xdr:nvSpPr>
        <xdr:cNvPr id="355" name="フローチャート: 判断 354"/>
        <xdr:cNvSpPr/>
      </xdr:nvSpPr>
      <xdr:spPr>
        <a:xfrm>
          <a:off x="9588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6075</xdr:rowOff>
    </xdr:from>
    <xdr:ext cx="534377" cy="259045"/>
    <xdr:sp macro="" textlink="">
      <xdr:nvSpPr>
        <xdr:cNvPr id="356" name="テキスト ボックス 355"/>
        <xdr:cNvSpPr txBox="1"/>
      </xdr:nvSpPr>
      <xdr:spPr>
        <a:xfrm>
          <a:off x="9372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63221</xdr:rowOff>
    </xdr:from>
    <xdr:to>
      <xdr:col>45</xdr:col>
      <xdr:colOff>177800</xdr:colOff>
      <xdr:row>58</xdr:row>
      <xdr:rowOff>68504</xdr:rowOff>
    </xdr:to>
    <xdr:cxnSp macro="">
      <xdr:nvCxnSpPr>
        <xdr:cNvPr id="357" name="直線コネクタ 356"/>
        <xdr:cNvCxnSpPr/>
      </xdr:nvCxnSpPr>
      <xdr:spPr>
        <a:xfrm flipV="1">
          <a:off x="7861300" y="10007321"/>
          <a:ext cx="889000" cy="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89192</xdr:rowOff>
    </xdr:from>
    <xdr:to>
      <xdr:col>46</xdr:col>
      <xdr:colOff>38100</xdr:colOff>
      <xdr:row>57</xdr:row>
      <xdr:rowOff>19342</xdr:rowOff>
    </xdr:to>
    <xdr:sp macro="" textlink="">
      <xdr:nvSpPr>
        <xdr:cNvPr id="358" name="フローチャート: 判断 357"/>
        <xdr:cNvSpPr/>
      </xdr:nvSpPr>
      <xdr:spPr>
        <a:xfrm>
          <a:off x="8699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35869</xdr:rowOff>
    </xdr:from>
    <xdr:ext cx="534377" cy="259045"/>
    <xdr:sp macro="" textlink="">
      <xdr:nvSpPr>
        <xdr:cNvPr id="359" name="テキスト ボックス 358"/>
        <xdr:cNvSpPr txBox="1"/>
      </xdr:nvSpPr>
      <xdr:spPr>
        <a:xfrm>
          <a:off x="8483111" y="946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53315</xdr:rowOff>
    </xdr:from>
    <xdr:to>
      <xdr:col>41</xdr:col>
      <xdr:colOff>50800</xdr:colOff>
      <xdr:row>58</xdr:row>
      <xdr:rowOff>68504</xdr:rowOff>
    </xdr:to>
    <xdr:cxnSp macro="">
      <xdr:nvCxnSpPr>
        <xdr:cNvPr id="360" name="直線コネクタ 359"/>
        <xdr:cNvCxnSpPr/>
      </xdr:nvCxnSpPr>
      <xdr:spPr>
        <a:xfrm>
          <a:off x="6972300" y="9997415"/>
          <a:ext cx="889000" cy="1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97536</xdr:rowOff>
    </xdr:from>
    <xdr:to>
      <xdr:col>41</xdr:col>
      <xdr:colOff>101600</xdr:colOff>
      <xdr:row>57</xdr:row>
      <xdr:rowOff>27686</xdr:rowOff>
    </xdr:to>
    <xdr:sp macro="" textlink="">
      <xdr:nvSpPr>
        <xdr:cNvPr id="361" name="フローチャート: 判断 360"/>
        <xdr:cNvSpPr/>
      </xdr:nvSpPr>
      <xdr:spPr>
        <a:xfrm>
          <a:off x="7810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44213</xdr:rowOff>
    </xdr:from>
    <xdr:ext cx="534377" cy="259045"/>
    <xdr:sp macro="" textlink="">
      <xdr:nvSpPr>
        <xdr:cNvPr id="362" name="テキスト ボックス 361"/>
        <xdr:cNvSpPr txBox="1"/>
      </xdr:nvSpPr>
      <xdr:spPr>
        <a:xfrm>
          <a:off x="7594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137744</xdr:rowOff>
    </xdr:from>
    <xdr:to>
      <xdr:col>36</xdr:col>
      <xdr:colOff>165100</xdr:colOff>
      <xdr:row>57</xdr:row>
      <xdr:rowOff>67894</xdr:rowOff>
    </xdr:to>
    <xdr:sp macro="" textlink="">
      <xdr:nvSpPr>
        <xdr:cNvPr id="363" name="フローチャート: 判断 362"/>
        <xdr:cNvSpPr/>
      </xdr:nvSpPr>
      <xdr:spPr>
        <a:xfrm>
          <a:off x="6921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84421</xdr:rowOff>
    </xdr:from>
    <xdr:ext cx="534377" cy="259045"/>
    <xdr:sp macro="" textlink="">
      <xdr:nvSpPr>
        <xdr:cNvPr id="364" name="テキスト ボックス 363"/>
        <xdr:cNvSpPr txBox="1"/>
      </xdr:nvSpPr>
      <xdr:spPr>
        <a:xfrm>
          <a:off x="6705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167539</xdr:rowOff>
    </xdr:from>
    <xdr:to>
      <xdr:col>55</xdr:col>
      <xdr:colOff>50800</xdr:colOff>
      <xdr:row>58</xdr:row>
      <xdr:rowOff>97689</xdr:rowOff>
    </xdr:to>
    <xdr:sp macro="" textlink="">
      <xdr:nvSpPr>
        <xdr:cNvPr id="370" name="楕円 369"/>
        <xdr:cNvSpPr/>
      </xdr:nvSpPr>
      <xdr:spPr>
        <a:xfrm>
          <a:off x="10426700" y="994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82466</xdr:rowOff>
    </xdr:from>
    <xdr:ext cx="534377" cy="259045"/>
    <xdr:sp macro="" textlink="">
      <xdr:nvSpPr>
        <xdr:cNvPr id="371" name="農林水産業費該当値テキスト"/>
        <xdr:cNvSpPr txBox="1"/>
      </xdr:nvSpPr>
      <xdr:spPr>
        <a:xfrm>
          <a:off x="10528300" y="985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2832</xdr:rowOff>
    </xdr:from>
    <xdr:to>
      <xdr:col>50</xdr:col>
      <xdr:colOff>165100</xdr:colOff>
      <xdr:row>58</xdr:row>
      <xdr:rowOff>104432</xdr:rowOff>
    </xdr:to>
    <xdr:sp macro="" textlink="">
      <xdr:nvSpPr>
        <xdr:cNvPr id="372" name="楕円 371"/>
        <xdr:cNvSpPr/>
      </xdr:nvSpPr>
      <xdr:spPr>
        <a:xfrm>
          <a:off x="9588500" y="994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95559</xdr:rowOff>
    </xdr:from>
    <xdr:ext cx="534377" cy="259045"/>
    <xdr:sp macro="" textlink="">
      <xdr:nvSpPr>
        <xdr:cNvPr id="373" name="テキスト ボックス 372"/>
        <xdr:cNvSpPr txBox="1"/>
      </xdr:nvSpPr>
      <xdr:spPr>
        <a:xfrm>
          <a:off x="9372111" y="10039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12421</xdr:rowOff>
    </xdr:from>
    <xdr:to>
      <xdr:col>46</xdr:col>
      <xdr:colOff>38100</xdr:colOff>
      <xdr:row>58</xdr:row>
      <xdr:rowOff>114021</xdr:rowOff>
    </xdr:to>
    <xdr:sp macro="" textlink="">
      <xdr:nvSpPr>
        <xdr:cNvPr id="374" name="楕円 373"/>
        <xdr:cNvSpPr/>
      </xdr:nvSpPr>
      <xdr:spPr>
        <a:xfrm>
          <a:off x="8699500" y="995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105148</xdr:rowOff>
    </xdr:from>
    <xdr:ext cx="534377" cy="259045"/>
    <xdr:sp macro="" textlink="">
      <xdr:nvSpPr>
        <xdr:cNvPr id="375" name="テキスト ボックス 374"/>
        <xdr:cNvSpPr txBox="1"/>
      </xdr:nvSpPr>
      <xdr:spPr>
        <a:xfrm>
          <a:off x="8483111" y="1004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17704</xdr:rowOff>
    </xdr:from>
    <xdr:to>
      <xdr:col>41</xdr:col>
      <xdr:colOff>101600</xdr:colOff>
      <xdr:row>58</xdr:row>
      <xdr:rowOff>119304</xdr:rowOff>
    </xdr:to>
    <xdr:sp macro="" textlink="">
      <xdr:nvSpPr>
        <xdr:cNvPr id="376" name="楕円 375"/>
        <xdr:cNvSpPr/>
      </xdr:nvSpPr>
      <xdr:spPr>
        <a:xfrm>
          <a:off x="7810500" y="996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110431</xdr:rowOff>
    </xdr:from>
    <xdr:ext cx="534377" cy="259045"/>
    <xdr:sp macro="" textlink="">
      <xdr:nvSpPr>
        <xdr:cNvPr id="377" name="テキスト ボックス 376"/>
        <xdr:cNvSpPr txBox="1"/>
      </xdr:nvSpPr>
      <xdr:spPr>
        <a:xfrm>
          <a:off x="7594111" y="1005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2515</xdr:rowOff>
    </xdr:from>
    <xdr:to>
      <xdr:col>36</xdr:col>
      <xdr:colOff>165100</xdr:colOff>
      <xdr:row>58</xdr:row>
      <xdr:rowOff>104115</xdr:rowOff>
    </xdr:to>
    <xdr:sp macro="" textlink="">
      <xdr:nvSpPr>
        <xdr:cNvPr id="378" name="楕円 377"/>
        <xdr:cNvSpPr/>
      </xdr:nvSpPr>
      <xdr:spPr>
        <a:xfrm>
          <a:off x="6921500" y="994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95242</xdr:rowOff>
    </xdr:from>
    <xdr:ext cx="534377" cy="259045"/>
    <xdr:sp macro="" textlink="">
      <xdr:nvSpPr>
        <xdr:cNvPr id="379" name="テキスト ボックス 378"/>
        <xdr:cNvSpPr txBox="1"/>
      </xdr:nvSpPr>
      <xdr:spPr>
        <a:xfrm>
          <a:off x="6705111" y="10039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84272</xdr:rowOff>
    </xdr:from>
    <xdr:to>
      <xdr:col>54</xdr:col>
      <xdr:colOff>189865</xdr:colOff>
      <xdr:row>79</xdr:row>
      <xdr:rowOff>22566</xdr:rowOff>
    </xdr:to>
    <xdr:cxnSp macro="">
      <xdr:nvCxnSpPr>
        <xdr:cNvPr id="403" name="直線コネクタ 402"/>
        <xdr:cNvCxnSpPr/>
      </xdr:nvCxnSpPr>
      <xdr:spPr>
        <a:xfrm flipV="1">
          <a:off x="10475595" y="12257222"/>
          <a:ext cx="1270" cy="1309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26393</xdr:rowOff>
    </xdr:from>
    <xdr:ext cx="469744" cy="259045"/>
    <xdr:sp macro="" textlink="">
      <xdr:nvSpPr>
        <xdr:cNvPr id="404" name="商工費最小値テキスト"/>
        <xdr:cNvSpPr txBox="1"/>
      </xdr:nvSpPr>
      <xdr:spPr>
        <a:xfrm>
          <a:off x="10528300" y="1357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22566</xdr:rowOff>
    </xdr:from>
    <xdr:to>
      <xdr:col>55</xdr:col>
      <xdr:colOff>88900</xdr:colOff>
      <xdr:row>79</xdr:row>
      <xdr:rowOff>22566</xdr:rowOff>
    </xdr:to>
    <xdr:cxnSp macro="">
      <xdr:nvCxnSpPr>
        <xdr:cNvPr id="405" name="直線コネクタ 404"/>
        <xdr:cNvCxnSpPr/>
      </xdr:nvCxnSpPr>
      <xdr:spPr>
        <a:xfrm>
          <a:off x="10388600" y="1356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30949</xdr:rowOff>
    </xdr:from>
    <xdr:ext cx="599010" cy="259045"/>
    <xdr:sp macro="" textlink="">
      <xdr:nvSpPr>
        <xdr:cNvPr id="406" name="商工費最大値テキスト"/>
        <xdr:cNvSpPr txBox="1"/>
      </xdr:nvSpPr>
      <xdr:spPr>
        <a:xfrm>
          <a:off x="10528300" y="120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174,774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84272</xdr:rowOff>
    </xdr:from>
    <xdr:to>
      <xdr:col>55</xdr:col>
      <xdr:colOff>88900</xdr:colOff>
      <xdr:row>71</xdr:row>
      <xdr:rowOff>84272</xdr:rowOff>
    </xdr:to>
    <xdr:cxnSp macro="">
      <xdr:nvCxnSpPr>
        <xdr:cNvPr id="407" name="直線コネクタ 406"/>
        <xdr:cNvCxnSpPr/>
      </xdr:nvCxnSpPr>
      <xdr:spPr>
        <a:xfrm>
          <a:off x="10388600" y="1225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81110</xdr:rowOff>
    </xdr:from>
    <xdr:to>
      <xdr:col>55</xdr:col>
      <xdr:colOff>0</xdr:colOff>
      <xdr:row>78</xdr:row>
      <xdr:rowOff>83944</xdr:rowOff>
    </xdr:to>
    <xdr:cxnSp macro="">
      <xdr:nvCxnSpPr>
        <xdr:cNvPr id="408" name="直線コネクタ 407"/>
        <xdr:cNvCxnSpPr/>
      </xdr:nvCxnSpPr>
      <xdr:spPr>
        <a:xfrm flipV="1">
          <a:off x="9639300" y="13454210"/>
          <a:ext cx="838200" cy="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42183</xdr:rowOff>
    </xdr:from>
    <xdr:ext cx="534377" cy="259045"/>
    <xdr:sp macro="" textlink="">
      <xdr:nvSpPr>
        <xdr:cNvPr id="409" name="商工費平均値テキスト"/>
        <xdr:cNvSpPr txBox="1"/>
      </xdr:nvSpPr>
      <xdr:spPr>
        <a:xfrm>
          <a:off x="10528300" y="13243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19306</xdr:rowOff>
    </xdr:from>
    <xdr:to>
      <xdr:col>55</xdr:col>
      <xdr:colOff>50800</xdr:colOff>
      <xdr:row>78</xdr:row>
      <xdr:rowOff>120906</xdr:rowOff>
    </xdr:to>
    <xdr:sp macro="" textlink="">
      <xdr:nvSpPr>
        <xdr:cNvPr id="410" name="フローチャート: 判断 409"/>
        <xdr:cNvSpPr/>
      </xdr:nvSpPr>
      <xdr:spPr>
        <a:xfrm>
          <a:off x="104267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83944</xdr:rowOff>
    </xdr:from>
    <xdr:to>
      <xdr:col>50</xdr:col>
      <xdr:colOff>114300</xdr:colOff>
      <xdr:row>78</xdr:row>
      <xdr:rowOff>105578</xdr:rowOff>
    </xdr:to>
    <xdr:cxnSp macro="">
      <xdr:nvCxnSpPr>
        <xdr:cNvPr id="411" name="直線コネクタ 410"/>
        <xdr:cNvCxnSpPr/>
      </xdr:nvCxnSpPr>
      <xdr:spPr>
        <a:xfrm flipV="1">
          <a:off x="8750300" y="13457044"/>
          <a:ext cx="889000" cy="2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21501</xdr:rowOff>
    </xdr:from>
    <xdr:to>
      <xdr:col>50</xdr:col>
      <xdr:colOff>165100</xdr:colOff>
      <xdr:row>78</xdr:row>
      <xdr:rowOff>123101</xdr:rowOff>
    </xdr:to>
    <xdr:sp macro="" textlink="">
      <xdr:nvSpPr>
        <xdr:cNvPr id="412" name="フローチャート: 判断 411"/>
        <xdr:cNvSpPr/>
      </xdr:nvSpPr>
      <xdr:spPr>
        <a:xfrm>
          <a:off x="9588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139628</xdr:rowOff>
    </xdr:from>
    <xdr:ext cx="534377" cy="259045"/>
    <xdr:sp macro="" textlink="">
      <xdr:nvSpPr>
        <xdr:cNvPr id="413" name="テキスト ボックス 412"/>
        <xdr:cNvSpPr txBox="1"/>
      </xdr:nvSpPr>
      <xdr:spPr>
        <a:xfrm>
          <a:off x="9372111" y="131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98597</xdr:rowOff>
    </xdr:from>
    <xdr:to>
      <xdr:col>45</xdr:col>
      <xdr:colOff>177800</xdr:colOff>
      <xdr:row>78</xdr:row>
      <xdr:rowOff>105578</xdr:rowOff>
    </xdr:to>
    <xdr:cxnSp macro="">
      <xdr:nvCxnSpPr>
        <xdr:cNvPr id="414" name="直線コネクタ 413"/>
        <xdr:cNvCxnSpPr/>
      </xdr:nvCxnSpPr>
      <xdr:spPr>
        <a:xfrm>
          <a:off x="7861300" y="13471697"/>
          <a:ext cx="889000" cy="6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33130</xdr:rowOff>
    </xdr:from>
    <xdr:to>
      <xdr:col>46</xdr:col>
      <xdr:colOff>38100</xdr:colOff>
      <xdr:row>78</xdr:row>
      <xdr:rowOff>134730</xdr:rowOff>
    </xdr:to>
    <xdr:sp macro="" textlink="">
      <xdr:nvSpPr>
        <xdr:cNvPr id="415" name="フローチャート: 判断 414"/>
        <xdr:cNvSpPr/>
      </xdr:nvSpPr>
      <xdr:spPr>
        <a:xfrm>
          <a:off x="8699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151257</xdr:rowOff>
    </xdr:from>
    <xdr:ext cx="534377" cy="259045"/>
    <xdr:sp macro="" textlink="">
      <xdr:nvSpPr>
        <xdr:cNvPr id="416" name="テキスト ボックス 415"/>
        <xdr:cNvSpPr txBox="1"/>
      </xdr:nvSpPr>
      <xdr:spPr>
        <a:xfrm>
          <a:off x="8483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98597</xdr:rowOff>
    </xdr:from>
    <xdr:to>
      <xdr:col>41</xdr:col>
      <xdr:colOff>50800</xdr:colOff>
      <xdr:row>78</xdr:row>
      <xdr:rowOff>131425</xdr:rowOff>
    </xdr:to>
    <xdr:cxnSp macro="">
      <xdr:nvCxnSpPr>
        <xdr:cNvPr id="417" name="直線コネクタ 416"/>
        <xdr:cNvCxnSpPr/>
      </xdr:nvCxnSpPr>
      <xdr:spPr>
        <a:xfrm flipV="1">
          <a:off x="6972300" y="13471697"/>
          <a:ext cx="889000" cy="32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24839</xdr:rowOff>
    </xdr:from>
    <xdr:to>
      <xdr:col>41</xdr:col>
      <xdr:colOff>101600</xdr:colOff>
      <xdr:row>78</xdr:row>
      <xdr:rowOff>126439</xdr:rowOff>
    </xdr:to>
    <xdr:sp macro="" textlink="">
      <xdr:nvSpPr>
        <xdr:cNvPr id="418" name="フローチャート: 判断 417"/>
        <xdr:cNvSpPr/>
      </xdr:nvSpPr>
      <xdr:spPr>
        <a:xfrm>
          <a:off x="7810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142966</xdr:rowOff>
    </xdr:from>
    <xdr:ext cx="534377" cy="259045"/>
    <xdr:sp macro="" textlink="">
      <xdr:nvSpPr>
        <xdr:cNvPr id="419" name="テキスト ボックス 418"/>
        <xdr:cNvSpPr txBox="1"/>
      </xdr:nvSpPr>
      <xdr:spPr>
        <a:xfrm>
          <a:off x="7594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45993</xdr:rowOff>
    </xdr:from>
    <xdr:to>
      <xdr:col>36</xdr:col>
      <xdr:colOff>165100</xdr:colOff>
      <xdr:row>78</xdr:row>
      <xdr:rowOff>147593</xdr:rowOff>
    </xdr:to>
    <xdr:sp macro="" textlink="">
      <xdr:nvSpPr>
        <xdr:cNvPr id="420" name="フローチャート: 判断 419"/>
        <xdr:cNvSpPr/>
      </xdr:nvSpPr>
      <xdr:spPr>
        <a:xfrm>
          <a:off x="6921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164120</xdr:rowOff>
    </xdr:from>
    <xdr:ext cx="534377" cy="259045"/>
    <xdr:sp macro="" textlink="">
      <xdr:nvSpPr>
        <xdr:cNvPr id="421" name="テキスト ボックス 420"/>
        <xdr:cNvSpPr txBox="1"/>
      </xdr:nvSpPr>
      <xdr:spPr>
        <a:xfrm>
          <a:off x="6705111" y="1319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30310</xdr:rowOff>
    </xdr:from>
    <xdr:to>
      <xdr:col>55</xdr:col>
      <xdr:colOff>50800</xdr:colOff>
      <xdr:row>78</xdr:row>
      <xdr:rowOff>131910</xdr:rowOff>
    </xdr:to>
    <xdr:sp macro="" textlink="">
      <xdr:nvSpPr>
        <xdr:cNvPr id="427" name="楕円 426"/>
        <xdr:cNvSpPr/>
      </xdr:nvSpPr>
      <xdr:spPr>
        <a:xfrm>
          <a:off x="10426700" y="1340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169184</xdr:rowOff>
    </xdr:from>
    <xdr:ext cx="534377" cy="259045"/>
    <xdr:sp macro="" textlink="">
      <xdr:nvSpPr>
        <xdr:cNvPr id="428" name="商工費該当値テキスト"/>
        <xdr:cNvSpPr txBox="1"/>
      </xdr:nvSpPr>
      <xdr:spPr>
        <a:xfrm>
          <a:off x="10528300" y="13370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33144</xdr:rowOff>
    </xdr:from>
    <xdr:to>
      <xdr:col>50</xdr:col>
      <xdr:colOff>165100</xdr:colOff>
      <xdr:row>78</xdr:row>
      <xdr:rowOff>134744</xdr:rowOff>
    </xdr:to>
    <xdr:sp macro="" textlink="">
      <xdr:nvSpPr>
        <xdr:cNvPr id="429" name="楕円 428"/>
        <xdr:cNvSpPr/>
      </xdr:nvSpPr>
      <xdr:spPr>
        <a:xfrm>
          <a:off x="9588500" y="1340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125871</xdr:rowOff>
    </xdr:from>
    <xdr:ext cx="534377" cy="259045"/>
    <xdr:sp macro="" textlink="">
      <xdr:nvSpPr>
        <xdr:cNvPr id="430" name="テキスト ボックス 429"/>
        <xdr:cNvSpPr txBox="1"/>
      </xdr:nvSpPr>
      <xdr:spPr>
        <a:xfrm>
          <a:off x="9372111" y="1349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54778</xdr:rowOff>
    </xdr:from>
    <xdr:to>
      <xdr:col>46</xdr:col>
      <xdr:colOff>38100</xdr:colOff>
      <xdr:row>78</xdr:row>
      <xdr:rowOff>156378</xdr:rowOff>
    </xdr:to>
    <xdr:sp macro="" textlink="">
      <xdr:nvSpPr>
        <xdr:cNvPr id="431" name="楕円 430"/>
        <xdr:cNvSpPr/>
      </xdr:nvSpPr>
      <xdr:spPr>
        <a:xfrm>
          <a:off x="8699500" y="1342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147505</xdr:rowOff>
    </xdr:from>
    <xdr:ext cx="534377" cy="259045"/>
    <xdr:sp macro="" textlink="">
      <xdr:nvSpPr>
        <xdr:cNvPr id="432" name="テキスト ボックス 431"/>
        <xdr:cNvSpPr txBox="1"/>
      </xdr:nvSpPr>
      <xdr:spPr>
        <a:xfrm>
          <a:off x="8483111" y="1352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47797</xdr:rowOff>
    </xdr:from>
    <xdr:to>
      <xdr:col>41</xdr:col>
      <xdr:colOff>101600</xdr:colOff>
      <xdr:row>78</xdr:row>
      <xdr:rowOff>149397</xdr:rowOff>
    </xdr:to>
    <xdr:sp macro="" textlink="">
      <xdr:nvSpPr>
        <xdr:cNvPr id="433" name="楕円 432"/>
        <xdr:cNvSpPr/>
      </xdr:nvSpPr>
      <xdr:spPr>
        <a:xfrm>
          <a:off x="7810500" y="1342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140524</xdr:rowOff>
    </xdr:from>
    <xdr:ext cx="534377" cy="259045"/>
    <xdr:sp macro="" textlink="">
      <xdr:nvSpPr>
        <xdr:cNvPr id="434" name="テキスト ボックス 433"/>
        <xdr:cNvSpPr txBox="1"/>
      </xdr:nvSpPr>
      <xdr:spPr>
        <a:xfrm>
          <a:off x="7594111" y="1351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80625</xdr:rowOff>
    </xdr:from>
    <xdr:to>
      <xdr:col>36</xdr:col>
      <xdr:colOff>165100</xdr:colOff>
      <xdr:row>79</xdr:row>
      <xdr:rowOff>10775</xdr:rowOff>
    </xdr:to>
    <xdr:sp macro="" textlink="">
      <xdr:nvSpPr>
        <xdr:cNvPr id="435" name="楕円 434"/>
        <xdr:cNvSpPr/>
      </xdr:nvSpPr>
      <xdr:spPr>
        <a:xfrm>
          <a:off x="6921500" y="1345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1902</xdr:rowOff>
    </xdr:from>
    <xdr:ext cx="534377" cy="259045"/>
    <xdr:sp macro="" textlink="">
      <xdr:nvSpPr>
        <xdr:cNvPr id="436" name="テキスト ボックス 435"/>
        <xdr:cNvSpPr txBox="1"/>
      </xdr:nvSpPr>
      <xdr:spPr>
        <a:xfrm>
          <a:off x="6705111" y="13546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93469</xdr:rowOff>
    </xdr:from>
    <xdr:to>
      <xdr:col>54</xdr:col>
      <xdr:colOff>189865</xdr:colOff>
      <xdr:row>98</xdr:row>
      <xdr:rowOff>100678</xdr:rowOff>
    </xdr:to>
    <xdr:cxnSp macro="">
      <xdr:nvCxnSpPr>
        <xdr:cNvPr id="460" name="直線コネクタ 459"/>
        <xdr:cNvCxnSpPr/>
      </xdr:nvCxnSpPr>
      <xdr:spPr>
        <a:xfrm flipV="1">
          <a:off x="10475595" y="15695419"/>
          <a:ext cx="1270" cy="120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104505</xdr:rowOff>
    </xdr:from>
    <xdr:ext cx="534377" cy="259045"/>
    <xdr:sp macro="" textlink="">
      <xdr:nvSpPr>
        <xdr:cNvPr id="461" name="土木費最小値テキスト"/>
        <xdr:cNvSpPr txBox="1"/>
      </xdr:nvSpPr>
      <xdr:spPr>
        <a:xfrm>
          <a:off x="10528300" y="169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100678</xdr:rowOff>
    </xdr:from>
    <xdr:to>
      <xdr:col>55</xdr:col>
      <xdr:colOff>88900</xdr:colOff>
      <xdr:row>98</xdr:row>
      <xdr:rowOff>100678</xdr:rowOff>
    </xdr:to>
    <xdr:cxnSp macro="">
      <xdr:nvCxnSpPr>
        <xdr:cNvPr id="462" name="直線コネクタ 461"/>
        <xdr:cNvCxnSpPr/>
      </xdr:nvCxnSpPr>
      <xdr:spPr>
        <a:xfrm>
          <a:off x="10388600" y="1690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40146</xdr:rowOff>
    </xdr:from>
    <xdr:ext cx="599010" cy="259045"/>
    <xdr:sp macro="" textlink="">
      <xdr:nvSpPr>
        <xdr:cNvPr id="463" name="土木費最大値テキスト"/>
        <xdr:cNvSpPr txBox="1"/>
      </xdr:nvSpPr>
      <xdr:spPr>
        <a:xfrm>
          <a:off x="10528300" y="1547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93469</xdr:rowOff>
    </xdr:from>
    <xdr:to>
      <xdr:col>55</xdr:col>
      <xdr:colOff>88900</xdr:colOff>
      <xdr:row>91</xdr:row>
      <xdr:rowOff>93469</xdr:rowOff>
    </xdr:to>
    <xdr:cxnSp macro="">
      <xdr:nvCxnSpPr>
        <xdr:cNvPr id="464" name="直線コネクタ 463"/>
        <xdr:cNvCxnSpPr/>
      </xdr:nvCxnSpPr>
      <xdr:spPr>
        <a:xfrm>
          <a:off x="10388600" y="156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155085</xdr:rowOff>
    </xdr:from>
    <xdr:to>
      <xdr:col>55</xdr:col>
      <xdr:colOff>0</xdr:colOff>
      <xdr:row>97</xdr:row>
      <xdr:rowOff>3431</xdr:rowOff>
    </xdr:to>
    <xdr:cxnSp macro="">
      <xdr:nvCxnSpPr>
        <xdr:cNvPr id="465" name="直線コネクタ 464"/>
        <xdr:cNvCxnSpPr/>
      </xdr:nvCxnSpPr>
      <xdr:spPr>
        <a:xfrm>
          <a:off x="9639300" y="16614285"/>
          <a:ext cx="838200" cy="1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108774</xdr:rowOff>
    </xdr:from>
    <xdr:ext cx="534377" cy="259045"/>
    <xdr:sp macro="" textlink="">
      <xdr:nvSpPr>
        <xdr:cNvPr id="466" name="土木費平均値テキスト"/>
        <xdr:cNvSpPr txBox="1"/>
      </xdr:nvSpPr>
      <xdr:spPr>
        <a:xfrm>
          <a:off x="10528300" y="16396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85897</xdr:rowOff>
    </xdr:from>
    <xdr:to>
      <xdr:col>55</xdr:col>
      <xdr:colOff>50800</xdr:colOff>
      <xdr:row>97</xdr:row>
      <xdr:rowOff>16047</xdr:rowOff>
    </xdr:to>
    <xdr:sp macro="" textlink="">
      <xdr:nvSpPr>
        <xdr:cNvPr id="467" name="フローチャート: 判断 466"/>
        <xdr:cNvSpPr/>
      </xdr:nvSpPr>
      <xdr:spPr>
        <a:xfrm>
          <a:off x="10426700" y="165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155085</xdr:rowOff>
    </xdr:from>
    <xdr:to>
      <xdr:col>50</xdr:col>
      <xdr:colOff>114300</xdr:colOff>
      <xdr:row>97</xdr:row>
      <xdr:rowOff>54806</xdr:rowOff>
    </xdr:to>
    <xdr:cxnSp macro="">
      <xdr:nvCxnSpPr>
        <xdr:cNvPr id="468" name="直線コネクタ 467"/>
        <xdr:cNvCxnSpPr/>
      </xdr:nvCxnSpPr>
      <xdr:spPr>
        <a:xfrm flipV="1">
          <a:off x="8750300" y="16614285"/>
          <a:ext cx="889000" cy="7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82415</xdr:rowOff>
    </xdr:from>
    <xdr:to>
      <xdr:col>50</xdr:col>
      <xdr:colOff>165100</xdr:colOff>
      <xdr:row>97</xdr:row>
      <xdr:rowOff>12565</xdr:rowOff>
    </xdr:to>
    <xdr:sp macro="" textlink="">
      <xdr:nvSpPr>
        <xdr:cNvPr id="469" name="フローチャート: 判断 468"/>
        <xdr:cNvSpPr/>
      </xdr:nvSpPr>
      <xdr:spPr>
        <a:xfrm>
          <a:off x="95885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29092</xdr:rowOff>
    </xdr:from>
    <xdr:ext cx="534377" cy="259045"/>
    <xdr:sp macro="" textlink="">
      <xdr:nvSpPr>
        <xdr:cNvPr id="470" name="テキスト ボックス 469"/>
        <xdr:cNvSpPr txBox="1"/>
      </xdr:nvSpPr>
      <xdr:spPr>
        <a:xfrm>
          <a:off x="9372111" y="1631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54806</xdr:rowOff>
    </xdr:from>
    <xdr:to>
      <xdr:col>45</xdr:col>
      <xdr:colOff>177800</xdr:colOff>
      <xdr:row>97</xdr:row>
      <xdr:rowOff>108229</xdr:rowOff>
    </xdr:to>
    <xdr:cxnSp macro="">
      <xdr:nvCxnSpPr>
        <xdr:cNvPr id="471" name="直線コネクタ 470"/>
        <xdr:cNvCxnSpPr/>
      </xdr:nvCxnSpPr>
      <xdr:spPr>
        <a:xfrm flipV="1">
          <a:off x="7861300" y="16685456"/>
          <a:ext cx="889000" cy="53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99881</xdr:rowOff>
    </xdr:from>
    <xdr:to>
      <xdr:col>46</xdr:col>
      <xdr:colOff>38100</xdr:colOff>
      <xdr:row>97</xdr:row>
      <xdr:rowOff>30031</xdr:rowOff>
    </xdr:to>
    <xdr:sp macro="" textlink="">
      <xdr:nvSpPr>
        <xdr:cNvPr id="472" name="フローチャート: 判断 471"/>
        <xdr:cNvSpPr/>
      </xdr:nvSpPr>
      <xdr:spPr>
        <a:xfrm>
          <a:off x="8699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46558</xdr:rowOff>
    </xdr:from>
    <xdr:ext cx="534377" cy="259045"/>
    <xdr:sp macro="" textlink="">
      <xdr:nvSpPr>
        <xdr:cNvPr id="473" name="テキスト ボックス 472"/>
        <xdr:cNvSpPr txBox="1"/>
      </xdr:nvSpPr>
      <xdr:spPr>
        <a:xfrm>
          <a:off x="8483111" y="1633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21148</xdr:rowOff>
    </xdr:from>
    <xdr:to>
      <xdr:col>41</xdr:col>
      <xdr:colOff>50800</xdr:colOff>
      <xdr:row>97</xdr:row>
      <xdr:rowOff>108229</xdr:rowOff>
    </xdr:to>
    <xdr:cxnSp macro="">
      <xdr:nvCxnSpPr>
        <xdr:cNvPr id="474" name="直線コネクタ 473"/>
        <xdr:cNvCxnSpPr/>
      </xdr:nvCxnSpPr>
      <xdr:spPr>
        <a:xfrm>
          <a:off x="6972300" y="16651798"/>
          <a:ext cx="889000" cy="87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112148</xdr:rowOff>
    </xdr:from>
    <xdr:to>
      <xdr:col>41</xdr:col>
      <xdr:colOff>101600</xdr:colOff>
      <xdr:row>97</xdr:row>
      <xdr:rowOff>42298</xdr:rowOff>
    </xdr:to>
    <xdr:sp macro="" textlink="">
      <xdr:nvSpPr>
        <xdr:cNvPr id="475" name="フローチャート: 判断 474"/>
        <xdr:cNvSpPr/>
      </xdr:nvSpPr>
      <xdr:spPr>
        <a:xfrm>
          <a:off x="7810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58825</xdr:rowOff>
    </xdr:from>
    <xdr:ext cx="534377" cy="259045"/>
    <xdr:sp macro="" textlink="">
      <xdr:nvSpPr>
        <xdr:cNvPr id="476" name="テキスト ボックス 475"/>
        <xdr:cNvSpPr txBox="1"/>
      </xdr:nvSpPr>
      <xdr:spPr>
        <a:xfrm>
          <a:off x="7594111" y="1634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137371</xdr:rowOff>
    </xdr:from>
    <xdr:to>
      <xdr:col>36</xdr:col>
      <xdr:colOff>165100</xdr:colOff>
      <xdr:row>96</xdr:row>
      <xdr:rowOff>67521</xdr:rowOff>
    </xdr:to>
    <xdr:sp macro="" textlink="">
      <xdr:nvSpPr>
        <xdr:cNvPr id="477" name="フローチャート: 判断 476"/>
        <xdr:cNvSpPr/>
      </xdr:nvSpPr>
      <xdr:spPr>
        <a:xfrm>
          <a:off x="6921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84048</xdr:rowOff>
    </xdr:from>
    <xdr:ext cx="534377" cy="259045"/>
    <xdr:sp macro="" textlink="">
      <xdr:nvSpPr>
        <xdr:cNvPr id="478" name="テキスト ボックス 477"/>
        <xdr:cNvSpPr txBox="1"/>
      </xdr:nvSpPr>
      <xdr:spPr>
        <a:xfrm>
          <a:off x="6705111" y="1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124081</xdr:rowOff>
    </xdr:from>
    <xdr:to>
      <xdr:col>55</xdr:col>
      <xdr:colOff>50800</xdr:colOff>
      <xdr:row>97</xdr:row>
      <xdr:rowOff>54231</xdr:rowOff>
    </xdr:to>
    <xdr:sp macro="" textlink="">
      <xdr:nvSpPr>
        <xdr:cNvPr id="484" name="楕円 483"/>
        <xdr:cNvSpPr/>
      </xdr:nvSpPr>
      <xdr:spPr>
        <a:xfrm>
          <a:off x="10426700" y="1658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102508</xdr:rowOff>
    </xdr:from>
    <xdr:ext cx="534377" cy="259045"/>
    <xdr:sp macro="" textlink="">
      <xdr:nvSpPr>
        <xdr:cNvPr id="485" name="土木費該当値テキスト"/>
        <xdr:cNvSpPr txBox="1"/>
      </xdr:nvSpPr>
      <xdr:spPr>
        <a:xfrm>
          <a:off x="10528300" y="1656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104285</xdr:rowOff>
    </xdr:from>
    <xdr:to>
      <xdr:col>50</xdr:col>
      <xdr:colOff>165100</xdr:colOff>
      <xdr:row>97</xdr:row>
      <xdr:rowOff>34435</xdr:rowOff>
    </xdr:to>
    <xdr:sp macro="" textlink="">
      <xdr:nvSpPr>
        <xdr:cNvPr id="486" name="楕円 485"/>
        <xdr:cNvSpPr/>
      </xdr:nvSpPr>
      <xdr:spPr>
        <a:xfrm>
          <a:off x="9588500" y="1656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25562</xdr:rowOff>
    </xdr:from>
    <xdr:ext cx="534377" cy="259045"/>
    <xdr:sp macro="" textlink="">
      <xdr:nvSpPr>
        <xdr:cNvPr id="487" name="テキスト ボックス 486"/>
        <xdr:cNvSpPr txBox="1"/>
      </xdr:nvSpPr>
      <xdr:spPr>
        <a:xfrm>
          <a:off x="9372111" y="1665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4006</xdr:rowOff>
    </xdr:from>
    <xdr:to>
      <xdr:col>46</xdr:col>
      <xdr:colOff>38100</xdr:colOff>
      <xdr:row>97</xdr:row>
      <xdr:rowOff>105606</xdr:rowOff>
    </xdr:to>
    <xdr:sp macro="" textlink="">
      <xdr:nvSpPr>
        <xdr:cNvPr id="488" name="楕円 487"/>
        <xdr:cNvSpPr/>
      </xdr:nvSpPr>
      <xdr:spPr>
        <a:xfrm>
          <a:off x="8699500" y="1663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96733</xdr:rowOff>
    </xdr:from>
    <xdr:ext cx="534377" cy="259045"/>
    <xdr:sp macro="" textlink="">
      <xdr:nvSpPr>
        <xdr:cNvPr id="489" name="テキスト ボックス 488"/>
        <xdr:cNvSpPr txBox="1"/>
      </xdr:nvSpPr>
      <xdr:spPr>
        <a:xfrm>
          <a:off x="8483111" y="1672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57429</xdr:rowOff>
    </xdr:from>
    <xdr:to>
      <xdr:col>41</xdr:col>
      <xdr:colOff>101600</xdr:colOff>
      <xdr:row>97</xdr:row>
      <xdr:rowOff>159029</xdr:rowOff>
    </xdr:to>
    <xdr:sp macro="" textlink="">
      <xdr:nvSpPr>
        <xdr:cNvPr id="490" name="楕円 489"/>
        <xdr:cNvSpPr/>
      </xdr:nvSpPr>
      <xdr:spPr>
        <a:xfrm>
          <a:off x="7810500" y="1668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150156</xdr:rowOff>
    </xdr:from>
    <xdr:ext cx="534377" cy="259045"/>
    <xdr:sp macro="" textlink="">
      <xdr:nvSpPr>
        <xdr:cNvPr id="491" name="テキスト ボックス 490"/>
        <xdr:cNvSpPr txBox="1"/>
      </xdr:nvSpPr>
      <xdr:spPr>
        <a:xfrm>
          <a:off x="7594111" y="16780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141798</xdr:rowOff>
    </xdr:from>
    <xdr:to>
      <xdr:col>36</xdr:col>
      <xdr:colOff>165100</xdr:colOff>
      <xdr:row>97</xdr:row>
      <xdr:rowOff>71948</xdr:rowOff>
    </xdr:to>
    <xdr:sp macro="" textlink="">
      <xdr:nvSpPr>
        <xdr:cNvPr id="492" name="楕円 491"/>
        <xdr:cNvSpPr/>
      </xdr:nvSpPr>
      <xdr:spPr>
        <a:xfrm>
          <a:off x="6921500" y="1660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63075</xdr:rowOff>
    </xdr:from>
    <xdr:ext cx="534377" cy="259045"/>
    <xdr:sp macro="" textlink="">
      <xdr:nvSpPr>
        <xdr:cNvPr id="493" name="テキスト ボックス 492"/>
        <xdr:cNvSpPr txBox="1"/>
      </xdr:nvSpPr>
      <xdr:spPr>
        <a:xfrm>
          <a:off x="6705111" y="1669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142367</xdr:rowOff>
    </xdr:from>
    <xdr:to>
      <xdr:col>85</xdr:col>
      <xdr:colOff>126364</xdr:colOff>
      <xdr:row>37</xdr:row>
      <xdr:rowOff>168313</xdr:rowOff>
    </xdr:to>
    <xdr:cxnSp macro="">
      <xdr:nvCxnSpPr>
        <xdr:cNvPr id="517" name="直線コネクタ 516"/>
        <xdr:cNvCxnSpPr/>
      </xdr:nvCxnSpPr>
      <xdr:spPr>
        <a:xfrm flipV="1">
          <a:off x="16317595" y="5285867"/>
          <a:ext cx="1269" cy="12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690</xdr:rowOff>
    </xdr:from>
    <xdr:ext cx="534377" cy="259045"/>
    <xdr:sp macro="" textlink="">
      <xdr:nvSpPr>
        <xdr:cNvPr id="518" name="消防費最小値テキスト"/>
        <xdr:cNvSpPr txBox="1"/>
      </xdr:nvSpPr>
      <xdr:spPr>
        <a:xfrm>
          <a:off x="16370300" y="651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168313</xdr:rowOff>
    </xdr:from>
    <xdr:to>
      <xdr:col>86</xdr:col>
      <xdr:colOff>25400</xdr:colOff>
      <xdr:row>37</xdr:row>
      <xdr:rowOff>168313</xdr:rowOff>
    </xdr:to>
    <xdr:cxnSp macro="">
      <xdr:nvCxnSpPr>
        <xdr:cNvPr id="519" name="直線コネクタ 518"/>
        <xdr:cNvCxnSpPr/>
      </xdr:nvCxnSpPr>
      <xdr:spPr>
        <a:xfrm>
          <a:off x="16230600" y="651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89044</xdr:rowOff>
    </xdr:from>
    <xdr:ext cx="534377" cy="259045"/>
    <xdr:sp macro="" textlink="">
      <xdr:nvSpPr>
        <xdr:cNvPr id="520" name="消防費最大値テキスト"/>
        <xdr:cNvSpPr txBox="1"/>
      </xdr:nvSpPr>
      <xdr:spPr>
        <a:xfrm>
          <a:off x="16370300" y="506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75,860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142367</xdr:rowOff>
    </xdr:from>
    <xdr:to>
      <xdr:col>86</xdr:col>
      <xdr:colOff>25400</xdr:colOff>
      <xdr:row>30</xdr:row>
      <xdr:rowOff>142367</xdr:rowOff>
    </xdr:to>
    <xdr:cxnSp macro="">
      <xdr:nvCxnSpPr>
        <xdr:cNvPr id="521" name="直線コネクタ 520"/>
        <xdr:cNvCxnSpPr/>
      </xdr:nvCxnSpPr>
      <xdr:spPr>
        <a:xfrm>
          <a:off x="16230600" y="528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141338</xdr:rowOff>
    </xdr:from>
    <xdr:to>
      <xdr:col>85</xdr:col>
      <xdr:colOff>127000</xdr:colOff>
      <xdr:row>34</xdr:row>
      <xdr:rowOff>168065</xdr:rowOff>
    </xdr:to>
    <xdr:cxnSp macro="">
      <xdr:nvCxnSpPr>
        <xdr:cNvPr id="522" name="直線コネクタ 521"/>
        <xdr:cNvCxnSpPr/>
      </xdr:nvCxnSpPr>
      <xdr:spPr>
        <a:xfrm flipV="1">
          <a:off x="15481300" y="5970638"/>
          <a:ext cx="838200" cy="26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15701</xdr:rowOff>
    </xdr:from>
    <xdr:ext cx="534377" cy="259045"/>
    <xdr:sp macro="" textlink="">
      <xdr:nvSpPr>
        <xdr:cNvPr id="523" name="消防費平均値テキスト"/>
        <xdr:cNvSpPr txBox="1"/>
      </xdr:nvSpPr>
      <xdr:spPr>
        <a:xfrm>
          <a:off x="16370300" y="6187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37274</xdr:rowOff>
    </xdr:from>
    <xdr:to>
      <xdr:col>85</xdr:col>
      <xdr:colOff>177800</xdr:colOff>
      <xdr:row>36</xdr:row>
      <xdr:rowOff>138874</xdr:rowOff>
    </xdr:to>
    <xdr:sp macro="" textlink="">
      <xdr:nvSpPr>
        <xdr:cNvPr id="524" name="フローチャート: 判断 523"/>
        <xdr:cNvSpPr/>
      </xdr:nvSpPr>
      <xdr:spPr>
        <a:xfrm>
          <a:off x="162687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9855</xdr:rowOff>
    </xdr:from>
    <xdr:to>
      <xdr:col>81</xdr:col>
      <xdr:colOff>50800</xdr:colOff>
      <xdr:row>34</xdr:row>
      <xdr:rowOff>168065</xdr:rowOff>
    </xdr:to>
    <xdr:cxnSp macro="">
      <xdr:nvCxnSpPr>
        <xdr:cNvPr id="525" name="直線コネクタ 524"/>
        <xdr:cNvCxnSpPr/>
      </xdr:nvCxnSpPr>
      <xdr:spPr>
        <a:xfrm>
          <a:off x="14592300" y="5839155"/>
          <a:ext cx="889000" cy="158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53086</xdr:rowOff>
    </xdr:from>
    <xdr:to>
      <xdr:col>81</xdr:col>
      <xdr:colOff>101600</xdr:colOff>
      <xdr:row>36</xdr:row>
      <xdr:rowOff>154686</xdr:rowOff>
    </xdr:to>
    <xdr:sp macro="" textlink="">
      <xdr:nvSpPr>
        <xdr:cNvPr id="526" name="フローチャート: 判断 525"/>
        <xdr:cNvSpPr/>
      </xdr:nvSpPr>
      <xdr:spPr>
        <a:xfrm>
          <a:off x="15430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145813</xdr:rowOff>
    </xdr:from>
    <xdr:ext cx="534377" cy="259045"/>
    <xdr:sp macro="" textlink="">
      <xdr:nvSpPr>
        <xdr:cNvPr id="527" name="テキスト ボックス 526"/>
        <xdr:cNvSpPr txBox="1"/>
      </xdr:nvSpPr>
      <xdr:spPr>
        <a:xfrm>
          <a:off x="15214111" y="63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91484</xdr:rowOff>
    </xdr:from>
    <xdr:to>
      <xdr:col>76</xdr:col>
      <xdr:colOff>114300</xdr:colOff>
      <xdr:row>34</xdr:row>
      <xdr:rowOff>9855</xdr:rowOff>
    </xdr:to>
    <xdr:cxnSp macro="">
      <xdr:nvCxnSpPr>
        <xdr:cNvPr id="528" name="直線コネクタ 527"/>
        <xdr:cNvCxnSpPr/>
      </xdr:nvCxnSpPr>
      <xdr:spPr>
        <a:xfrm>
          <a:off x="13703300" y="5749334"/>
          <a:ext cx="889000" cy="89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49886</xdr:rowOff>
    </xdr:from>
    <xdr:to>
      <xdr:col>76</xdr:col>
      <xdr:colOff>165100</xdr:colOff>
      <xdr:row>36</xdr:row>
      <xdr:rowOff>151486</xdr:rowOff>
    </xdr:to>
    <xdr:sp macro="" textlink="">
      <xdr:nvSpPr>
        <xdr:cNvPr id="529" name="フローチャート: 判断 528"/>
        <xdr:cNvSpPr/>
      </xdr:nvSpPr>
      <xdr:spPr>
        <a:xfrm>
          <a:off x="14541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142613</xdr:rowOff>
    </xdr:from>
    <xdr:ext cx="534377" cy="259045"/>
    <xdr:sp macro="" textlink="">
      <xdr:nvSpPr>
        <xdr:cNvPr id="530" name="テキスト ボックス 529"/>
        <xdr:cNvSpPr txBox="1"/>
      </xdr:nvSpPr>
      <xdr:spPr>
        <a:xfrm>
          <a:off x="14325111" y="631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91484</xdr:rowOff>
    </xdr:from>
    <xdr:to>
      <xdr:col>71</xdr:col>
      <xdr:colOff>177800</xdr:colOff>
      <xdr:row>34</xdr:row>
      <xdr:rowOff>159493</xdr:rowOff>
    </xdr:to>
    <xdr:cxnSp macro="">
      <xdr:nvCxnSpPr>
        <xdr:cNvPr id="531" name="直線コネクタ 530"/>
        <xdr:cNvCxnSpPr/>
      </xdr:nvCxnSpPr>
      <xdr:spPr>
        <a:xfrm flipV="1">
          <a:off x="12814300" y="5749334"/>
          <a:ext cx="889000" cy="239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40094</xdr:rowOff>
    </xdr:from>
    <xdr:to>
      <xdr:col>72</xdr:col>
      <xdr:colOff>38100</xdr:colOff>
      <xdr:row>36</xdr:row>
      <xdr:rowOff>141694</xdr:rowOff>
    </xdr:to>
    <xdr:sp macro="" textlink="">
      <xdr:nvSpPr>
        <xdr:cNvPr id="532" name="フローチャート: 判断 531"/>
        <xdr:cNvSpPr/>
      </xdr:nvSpPr>
      <xdr:spPr>
        <a:xfrm>
          <a:off x="13652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132821</xdr:rowOff>
    </xdr:from>
    <xdr:ext cx="534377" cy="259045"/>
    <xdr:sp macro="" textlink="">
      <xdr:nvSpPr>
        <xdr:cNvPr id="533" name="テキスト ボックス 532"/>
        <xdr:cNvSpPr txBox="1"/>
      </xdr:nvSpPr>
      <xdr:spPr>
        <a:xfrm>
          <a:off x="13436111" y="630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33179</xdr:rowOff>
    </xdr:from>
    <xdr:to>
      <xdr:col>67</xdr:col>
      <xdr:colOff>101600</xdr:colOff>
      <xdr:row>36</xdr:row>
      <xdr:rowOff>134779</xdr:rowOff>
    </xdr:to>
    <xdr:sp macro="" textlink="">
      <xdr:nvSpPr>
        <xdr:cNvPr id="534" name="フローチャート: 判断 533"/>
        <xdr:cNvSpPr/>
      </xdr:nvSpPr>
      <xdr:spPr>
        <a:xfrm>
          <a:off x="12763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125906</xdr:rowOff>
    </xdr:from>
    <xdr:ext cx="534377" cy="259045"/>
    <xdr:sp macro="" textlink="">
      <xdr:nvSpPr>
        <xdr:cNvPr id="535" name="テキスト ボックス 534"/>
        <xdr:cNvSpPr txBox="1"/>
      </xdr:nvSpPr>
      <xdr:spPr>
        <a:xfrm>
          <a:off x="12547111" y="629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90538</xdr:rowOff>
    </xdr:from>
    <xdr:to>
      <xdr:col>85</xdr:col>
      <xdr:colOff>177800</xdr:colOff>
      <xdr:row>35</xdr:row>
      <xdr:rowOff>20688</xdr:rowOff>
    </xdr:to>
    <xdr:sp macro="" textlink="">
      <xdr:nvSpPr>
        <xdr:cNvPr id="541" name="楕円 540"/>
        <xdr:cNvSpPr/>
      </xdr:nvSpPr>
      <xdr:spPr>
        <a:xfrm>
          <a:off x="16268700" y="591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113415</xdr:rowOff>
    </xdr:from>
    <xdr:ext cx="534377" cy="259045"/>
    <xdr:sp macro="" textlink="">
      <xdr:nvSpPr>
        <xdr:cNvPr id="542" name="消防費該当値テキスト"/>
        <xdr:cNvSpPr txBox="1"/>
      </xdr:nvSpPr>
      <xdr:spPr>
        <a:xfrm>
          <a:off x="16370300" y="5771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117265</xdr:rowOff>
    </xdr:from>
    <xdr:to>
      <xdr:col>81</xdr:col>
      <xdr:colOff>101600</xdr:colOff>
      <xdr:row>35</xdr:row>
      <xdr:rowOff>47415</xdr:rowOff>
    </xdr:to>
    <xdr:sp macro="" textlink="">
      <xdr:nvSpPr>
        <xdr:cNvPr id="543" name="楕円 542"/>
        <xdr:cNvSpPr/>
      </xdr:nvSpPr>
      <xdr:spPr>
        <a:xfrm>
          <a:off x="15430500" y="594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63942</xdr:rowOff>
    </xdr:from>
    <xdr:ext cx="534377" cy="259045"/>
    <xdr:sp macro="" textlink="">
      <xdr:nvSpPr>
        <xdr:cNvPr id="544" name="テキスト ボックス 543"/>
        <xdr:cNvSpPr txBox="1"/>
      </xdr:nvSpPr>
      <xdr:spPr>
        <a:xfrm>
          <a:off x="15214111" y="5721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130505</xdr:rowOff>
    </xdr:from>
    <xdr:to>
      <xdr:col>76</xdr:col>
      <xdr:colOff>165100</xdr:colOff>
      <xdr:row>34</xdr:row>
      <xdr:rowOff>60655</xdr:rowOff>
    </xdr:to>
    <xdr:sp macro="" textlink="">
      <xdr:nvSpPr>
        <xdr:cNvPr id="545" name="楕円 544"/>
        <xdr:cNvSpPr/>
      </xdr:nvSpPr>
      <xdr:spPr>
        <a:xfrm>
          <a:off x="14541500" y="578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77182</xdr:rowOff>
    </xdr:from>
    <xdr:ext cx="534377" cy="259045"/>
    <xdr:sp macro="" textlink="">
      <xdr:nvSpPr>
        <xdr:cNvPr id="546" name="テキスト ボックス 545"/>
        <xdr:cNvSpPr txBox="1"/>
      </xdr:nvSpPr>
      <xdr:spPr>
        <a:xfrm>
          <a:off x="14325111" y="556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40684</xdr:rowOff>
    </xdr:from>
    <xdr:to>
      <xdr:col>72</xdr:col>
      <xdr:colOff>38100</xdr:colOff>
      <xdr:row>33</xdr:row>
      <xdr:rowOff>142284</xdr:rowOff>
    </xdr:to>
    <xdr:sp macro="" textlink="">
      <xdr:nvSpPr>
        <xdr:cNvPr id="547" name="楕円 546"/>
        <xdr:cNvSpPr/>
      </xdr:nvSpPr>
      <xdr:spPr>
        <a:xfrm>
          <a:off x="13652500" y="569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158811</xdr:rowOff>
    </xdr:from>
    <xdr:ext cx="534377" cy="259045"/>
    <xdr:sp macro="" textlink="">
      <xdr:nvSpPr>
        <xdr:cNvPr id="548" name="テキスト ボックス 547"/>
        <xdr:cNvSpPr txBox="1"/>
      </xdr:nvSpPr>
      <xdr:spPr>
        <a:xfrm>
          <a:off x="13436111" y="5473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108693</xdr:rowOff>
    </xdr:from>
    <xdr:to>
      <xdr:col>67</xdr:col>
      <xdr:colOff>101600</xdr:colOff>
      <xdr:row>35</xdr:row>
      <xdr:rowOff>38843</xdr:rowOff>
    </xdr:to>
    <xdr:sp macro="" textlink="">
      <xdr:nvSpPr>
        <xdr:cNvPr id="549" name="楕円 548"/>
        <xdr:cNvSpPr/>
      </xdr:nvSpPr>
      <xdr:spPr>
        <a:xfrm>
          <a:off x="12763500" y="593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55370</xdr:rowOff>
    </xdr:from>
    <xdr:ext cx="534377" cy="259045"/>
    <xdr:sp macro="" textlink="">
      <xdr:nvSpPr>
        <xdr:cNvPr id="550" name="テキスト ボックス 549"/>
        <xdr:cNvSpPr txBox="1"/>
      </xdr:nvSpPr>
      <xdr:spPr>
        <a:xfrm>
          <a:off x="12547111" y="571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70510</xdr:rowOff>
    </xdr:from>
    <xdr:to>
      <xdr:col>85</xdr:col>
      <xdr:colOff>126364</xdr:colOff>
      <xdr:row>58</xdr:row>
      <xdr:rowOff>67622</xdr:rowOff>
    </xdr:to>
    <xdr:cxnSp macro="">
      <xdr:nvCxnSpPr>
        <xdr:cNvPr id="574" name="直線コネクタ 573"/>
        <xdr:cNvCxnSpPr/>
      </xdr:nvCxnSpPr>
      <xdr:spPr>
        <a:xfrm flipV="1">
          <a:off x="16317595" y="8814460"/>
          <a:ext cx="1269" cy="119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71449</xdr:rowOff>
    </xdr:from>
    <xdr:ext cx="534377" cy="259045"/>
    <xdr:sp macro="" textlink="">
      <xdr:nvSpPr>
        <xdr:cNvPr id="575" name="教育費最小値テキスト"/>
        <xdr:cNvSpPr txBox="1"/>
      </xdr:nvSpPr>
      <xdr:spPr>
        <a:xfrm>
          <a:off x="16370300" y="100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67622</xdr:rowOff>
    </xdr:from>
    <xdr:to>
      <xdr:col>86</xdr:col>
      <xdr:colOff>25400</xdr:colOff>
      <xdr:row>58</xdr:row>
      <xdr:rowOff>67622</xdr:rowOff>
    </xdr:to>
    <xdr:cxnSp macro="">
      <xdr:nvCxnSpPr>
        <xdr:cNvPr id="576" name="直線コネクタ 575"/>
        <xdr:cNvCxnSpPr/>
      </xdr:nvCxnSpPr>
      <xdr:spPr>
        <a:xfrm>
          <a:off x="16230600" y="10011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17187</xdr:rowOff>
    </xdr:from>
    <xdr:ext cx="599010" cy="259045"/>
    <xdr:sp macro="" textlink="">
      <xdr:nvSpPr>
        <xdr:cNvPr id="577" name="教育費最大値テキスト"/>
        <xdr:cNvSpPr txBox="1"/>
      </xdr:nvSpPr>
      <xdr:spPr>
        <a:xfrm>
          <a:off x="16370300" y="858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176,580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70510</xdr:rowOff>
    </xdr:from>
    <xdr:to>
      <xdr:col>86</xdr:col>
      <xdr:colOff>25400</xdr:colOff>
      <xdr:row>51</xdr:row>
      <xdr:rowOff>70510</xdr:rowOff>
    </xdr:to>
    <xdr:cxnSp macro="">
      <xdr:nvCxnSpPr>
        <xdr:cNvPr id="578" name="直線コネクタ 577"/>
        <xdr:cNvCxnSpPr/>
      </xdr:nvCxnSpPr>
      <xdr:spPr>
        <a:xfrm>
          <a:off x="16230600" y="881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34049</xdr:rowOff>
    </xdr:from>
    <xdr:to>
      <xdr:col>85</xdr:col>
      <xdr:colOff>127000</xdr:colOff>
      <xdr:row>56</xdr:row>
      <xdr:rowOff>143701</xdr:rowOff>
    </xdr:to>
    <xdr:cxnSp macro="">
      <xdr:nvCxnSpPr>
        <xdr:cNvPr id="579" name="直線コネクタ 578"/>
        <xdr:cNvCxnSpPr/>
      </xdr:nvCxnSpPr>
      <xdr:spPr>
        <a:xfrm>
          <a:off x="15481300" y="9635249"/>
          <a:ext cx="838200" cy="10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74827</xdr:rowOff>
    </xdr:from>
    <xdr:ext cx="534377" cy="259045"/>
    <xdr:sp macro="" textlink="">
      <xdr:nvSpPr>
        <xdr:cNvPr id="580" name="教育費平均値テキスト"/>
        <xdr:cNvSpPr txBox="1"/>
      </xdr:nvSpPr>
      <xdr:spPr>
        <a:xfrm>
          <a:off x="16370300" y="9504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51950</xdr:rowOff>
    </xdr:from>
    <xdr:to>
      <xdr:col>85</xdr:col>
      <xdr:colOff>177800</xdr:colOff>
      <xdr:row>56</xdr:row>
      <xdr:rowOff>153550</xdr:rowOff>
    </xdr:to>
    <xdr:sp macro="" textlink="">
      <xdr:nvSpPr>
        <xdr:cNvPr id="581" name="フローチャート: 判断 580"/>
        <xdr:cNvSpPr/>
      </xdr:nvSpPr>
      <xdr:spPr>
        <a:xfrm>
          <a:off x="162687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8438</xdr:rowOff>
    </xdr:from>
    <xdr:to>
      <xdr:col>81</xdr:col>
      <xdr:colOff>50800</xdr:colOff>
      <xdr:row>56</xdr:row>
      <xdr:rowOff>34049</xdr:rowOff>
    </xdr:to>
    <xdr:cxnSp macro="">
      <xdr:nvCxnSpPr>
        <xdr:cNvPr id="582" name="直線コネクタ 581"/>
        <xdr:cNvCxnSpPr/>
      </xdr:nvCxnSpPr>
      <xdr:spPr>
        <a:xfrm>
          <a:off x="14592300" y="9609638"/>
          <a:ext cx="889000" cy="25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47402</xdr:rowOff>
    </xdr:from>
    <xdr:to>
      <xdr:col>81</xdr:col>
      <xdr:colOff>101600</xdr:colOff>
      <xdr:row>56</xdr:row>
      <xdr:rowOff>149002</xdr:rowOff>
    </xdr:to>
    <xdr:sp macro="" textlink="">
      <xdr:nvSpPr>
        <xdr:cNvPr id="583" name="フローチャート: 判断 582"/>
        <xdr:cNvSpPr/>
      </xdr:nvSpPr>
      <xdr:spPr>
        <a:xfrm>
          <a:off x="15430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140129</xdr:rowOff>
    </xdr:from>
    <xdr:ext cx="534377" cy="259045"/>
    <xdr:sp macro="" textlink="">
      <xdr:nvSpPr>
        <xdr:cNvPr id="584" name="テキスト ボックス 583"/>
        <xdr:cNvSpPr txBox="1"/>
      </xdr:nvSpPr>
      <xdr:spPr>
        <a:xfrm>
          <a:off x="15214111" y="9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62212</xdr:rowOff>
    </xdr:from>
    <xdr:to>
      <xdr:col>76</xdr:col>
      <xdr:colOff>114300</xdr:colOff>
      <xdr:row>56</xdr:row>
      <xdr:rowOff>8438</xdr:rowOff>
    </xdr:to>
    <xdr:cxnSp macro="">
      <xdr:nvCxnSpPr>
        <xdr:cNvPr id="585" name="直線コネクタ 584"/>
        <xdr:cNvCxnSpPr/>
      </xdr:nvCxnSpPr>
      <xdr:spPr>
        <a:xfrm>
          <a:off x="13703300" y="9491962"/>
          <a:ext cx="889000" cy="117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51013</xdr:rowOff>
    </xdr:from>
    <xdr:to>
      <xdr:col>76</xdr:col>
      <xdr:colOff>165100</xdr:colOff>
      <xdr:row>56</xdr:row>
      <xdr:rowOff>152613</xdr:rowOff>
    </xdr:to>
    <xdr:sp macro="" textlink="">
      <xdr:nvSpPr>
        <xdr:cNvPr id="586" name="フローチャート: 判断 585"/>
        <xdr:cNvSpPr/>
      </xdr:nvSpPr>
      <xdr:spPr>
        <a:xfrm>
          <a:off x="14541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143740</xdr:rowOff>
    </xdr:from>
    <xdr:ext cx="534377" cy="259045"/>
    <xdr:sp macro="" textlink="">
      <xdr:nvSpPr>
        <xdr:cNvPr id="587" name="テキスト ボックス 586"/>
        <xdr:cNvSpPr txBox="1"/>
      </xdr:nvSpPr>
      <xdr:spPr>
        <a:xfrm>
          <a:off x="14325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62212</xdr:rowOff>
    </xdr:from>
    <xdr:to>
      <xdr:col>71</xdr:col>
      <xdr:colOff>177800</xdr:colOff>
      <xdr:row>55</xdr:row>
      <xdr:rowOff>102674</xdr:rowOff>
    </xdr:to>
    <xdr:cxnSp macro="">
      <xdr:nvCxnSpPr>
        <xdr:cNvPr id="588" name="直線コネクタ 587"/>
        <xdr:cNvCxnSpPr/>
      </xdr:nvCxnSpPr>
      <xdr:spPr>
        <a:xfrm flipV="1">
          <a:off x="12814300" y="9491962"/>
          <a:ext cx="889000" cy="40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49292</xdr:rowOff>
    </xdr:from>
    <xdr:to>
      <xdr:col>72</xdr:col>
      <xdr:colOff>38100</xdr:colOff>
      <xdr:row>56</xdr:row>
      <xdr:rowOff>150892</xdr:rowOff>
    </xdr:to>
    <xdr:sp macro="" textlink="">
      <xdr:nvSpPr>
        <xdr:cNvPr id="589" name="フローチャート: 判断 588"/>
        <xdr:cNvSpPr/>
      </xdr:nvSpPr>
      <xdr:spPr>
        <a:xfrm>
          <a:off x="13652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142019</xdr:rowOff>
    </xdr:from>
    <xdr:ext cx="534377" cy="259045"/>
    <xdr:sp macro="" textlink="">
      <xdr:nvSpPr>
        <xdr:cNvPr id="590" name="テキスト ボックス 589"/>
        <xdr:cNvSpPr txBox="1"/>
      </xdr:nvSpPr>
      <xdr:spPr>
        <a:xfrm>
          <a:off x="13436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45283</xdr:rowOff>
    </xdr:from>
    <xdr:to>
      <xdr:col>67</xdr:col>
      <xdr:colOff>101600</xdr:colOff>
      <xdr:row>56</xdr:row>
      <xdr:rowOff>146883</xdr:rowOff>
    </xdr:to>
    <xdr:sp macro="" textlink="">
      <xdr:nvSpPr>
        <xdr:cNvPr id="591" name="フローチャート: 判断 590"/>
        <xdr:cNvSpPr/>
      </xdr:nvSpPr>
      <xdr:spPr>
        <a:xfrm>
          <a:off x="12763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138010</xdr:rowOff>
    </xdr:from>
    <xdr:ext cx="534377" cy="259045"/>
    <xdr:sp macro="" textlink="">
      <xdr:nvSpPr>
        <xdr:cNvPr id="592" name="テキスト ボックス 591"/>
        <xdr:cNvSpPr txBox="1"/>
      </xdr:nvSpPr>
      <xdr:spPr>
        <a:xfrm>
          <a:off x="12547111" y="973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92901</xdr:rowOff>
    </xdr:from>
    <xdr:to>
      <xdr:col>85</xdr:col>
      <xdr:colOff>177800</xdr:colOff>
      <xdr:row>57</xdr:row>
      <xdr:rowOff>23051</xdr:rowOff>
    </xdr:to>
    <xdr:sp macro="" textlink="">
      <xdr:nvSpPr>
        <xdr:cNvPr id="598" name="楕円 597"/>
        <xdr:cNvSpPr/>
      </xdr:nvSpPr>
      <xdr:spPr>
        <a:xfrm>
          <a:off x="16268700" y="969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71328</xdr:rowOff>
    </xdr:from>
    <xdr:ext cx="534377" cy="259045"/>
    <xdr:sp macro="" textlink="">
      <xdr:nvSpPr>
        <xdr:cNvPr id="599" name="教育費該当値テキスト"/>
        <xdr:cNvSpPr txBox="1"/>
      </xdr:nvSpPr>
      <xdr:spPr>
        <a:xfrm>
          <a:off x="16370300" y="967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154699</xdr:rowOff>
    </xdr:from>
    <xdr:to>
      <xdr:col>81</xdr:col>
      <xdr:colOff>101600</xdr:colOff>
      <xdr:row>56</xdr:row>
      <xdr:rowOff>84849</xdr:rowOff>
    </xdr:to>
    <xdr:sp macro="" textlink="">
      <xdr:nvSpPr>
        <xdr:cNvPr id="600" name="楕円 599"/>
        <xdr:cNvSpPr/>
      </xdr:nvSpPr>
      <xdr:spPr>
        <a:xfrm>
          <a:off x="15430500" y="958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101376</xdr:rowOff>
    </xdr:from>
    <xdr:ext cx="534377" cy="259045"/>
    <xdr:sp macro="" textlink="">
      <xdr:nvSpPr>
        <xdr:cNvPr id="601" name="テキスト ボックス 600"/>
        <xdr:cNvSpPr txBox="1"/>
      </xdr:nvSpPr>
      <xdr:spPr>
        <a:xfrm>
          <a:off x="15214111" y="935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129088</xdr:rowOff>
    </xdr:from>
    <xdr:to>
      <xdr:col>76</xdr:col>
      <xdr:colOff>165100</xdr:colOff>
      <xdr:row>56</xdr:row>
      <xdr:rowOff>59238</xdr:rowOff>
    </xdr:to>
    <xdr:sp macro="" textlink="">
      <xdr:nvSpPr>
        <xdr:cNvPr id="602" name="楕円 601"/>
        <xdr:cNvSpPr/>
      </xdr:nvSpPr>
      <xdr:spPr>
        <a:xfrm>
          <a:off x="14541500" y="955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75765</xdr:rowOff>
    </xdr:from>
    <xdr:ext cx="534377" cy="259045"/>
    <xdr:sp macro="" textlink="">
      <xdr:nvSpPr>
        <xdr:cNvPr id="603" name="テキスト ボックス 602"/>
        <xdr:cNvSpPr txBox="1"/>
      </xdr:nvSpPr>
      <xdr:spPr>
        <a:xfrm>
          <a:off x="14325111" y="933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11412</xdr:rowOff>
    </xdr:from>
    <xdr:to>
      <xdr:col>72</xdr:col>
      <xdr:colOff>38100</xdr:colOff>
      <xdr:row>55</xdr:row>
      <xdr:rowOff>113012</xdr:rowOff>
    </xdr:to>
    <xdr:sp macro="" textlink="">
      <xdr:nvSpPr>
        <xdr:cNvPr id="604" name="楕円 603"/>
        <xdr:cNvSpPr/>
      </xdr:nvSpPr>
      <xdr:spPr>
        <a:xfrm>
          <a:off x="13652500" y="944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129539</xdr:rowOff>
    </xdr:from>
    <xdr:ext cx="534377" cy="259045"/>
    <xdr:sp macro="" textlink="">
      <xdr:nvSpPr>
        <xdr:cNvPr id="605" name="テキスト ボックス 604"/>
        <xdr:cNvSpPr txBox="1"/>
      </xdr:nvSpPr>
      <xdr:spPr>
        <a:xfrm>
          <a:off x="13436111" y="921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51874</xdr:rowOff>
    </xdr:from>
    <xdr:to>
      <xdr:col>67</xdr:col>
      <xdr:colOff>101600</xdr:colOff>
      <xdr:row>55</xdr:row>
      <xdr:rowOff>153474</xdr:rowOff>
    </xdr:to>
    <xdr:sp macro="" textlink="">
      <xdr:nvSpPr>
        <xdr:cNvPr id="606" name="楕円 605"/>
        <xdr:cNvSpPr/>
      </xdr:nvSpPr>
      <xdr:spPr>
        <a:xfrm>
          <a:off x="12763500" y="948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170001</xdr:rowOff>
    </xdr:from>
    <xdr:ext cx="534377" cy="259045"/>
    <xdr:sp macro="" textlink="">
      <xdr:nvSpPr>
        <xdr:cNvPr id="607" name="テキスト ボックス 606"/>
        <xdr:cNvSpPr txBox="1"/>
      </xdr:nvSpPr>
      <xdr:spPr>
        <a:xfrm>
          <a:off x="12547111" y="925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62624</xdr:rowOff>
    </xdr:from>
    <xdr:to>
      <xdr:col>85</xdr:col>
      <xdr:colOff>126364</xdr:colOff>
      <xdr:row>79</xdr:row>
      <xdr:rowOff>44450</xdr:rowOff>
    </xdr:to>
    <xdr:cxnSp macro="">
      <xdr:nvCxnSpPr>
        <xdr:cNvPr id="631" name="直線コネクタ 630"/>
        <xdr:cNvCxnSpPr/>
      </xdr:nvCxnSpPr>
      <xdr:spPr>
        <a:xfrm flipV="1">
          <a:off x="16317595" y="12235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9301</xdr:rowOff>
    </xdr:from>
    <xdr:ext cx="599010" cy="259045"/>
    <xdr:sp macro="" textlink="">
      <xdr:nvSpPr>
        <xdr:cNvPr id="634" name="災害復旧費最大値テキスト"/>
        <xdr:cNvSpPr txBox="1"/>
      </xdr:nvSpPr>
      <xdr:spPr>
        <a:xfrm>
          <a:off x="16370300" y="1201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106,569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62624</xdr:rowOff>
    </xdr:from>
    <xdr:to>
      <xdr:col>86</xdr:col>
      <xdr:colOff>25400</xdr:colOff>
      <xdr:row>71</xdr:row>
      <xdr:rowOff>62624</xdr:rowOff>
    </xdr:to>
    <xdr:cxnSp macro="">
      <xdr:nvCxnSpPr>
        <xdr:cNvPr id="635" name="直線コネクタ 634"/>
        <xdr:cNvCxnSpPr/>
      </xdr:nvCxnSpPr>
      <xdr:spPr>
        <a:xfrm>
          <a:off x="16230600" y="12235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12192</xdr:rowOff>
    </xdr:from>
    <xdr:to>
      <xdr:col>85</xdr:col>
      <xdr:colOff>127000</xdr:colOff>
      <xdr:row>78</xdr:row>
      <xdr:rowOff>113588</xdr:rowOff>
    </xdr:to>
    <xdr:cxnSp macro="">
      <xdr:nvCxnSpPr>
        <xdr:cNvPr id="636" name="直線コネクタ 635"/>
        <xdr:cNvCxnSpPr/>
      </xdr:nvCxnSpPr>
      <xdr:spPr>
        <a:xfrm flipV="1">
          <a:off x="15481300" y="13213842"/>
          <a:ext cx="838200" cy="27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27830</xdr:rowOff>
    </xdr:from>
    <xdr:ext cx="469744" cy="259045"/>
    <xdr:sp macro="" textlink="">
      <xdr:nvSpPr>
        <xdr:cNvPr id="637" name="災害復旧費平均値テキスト"/>
        <xdr:cNvSpPr txBox="1"/>
      </xdr:nvSpPr>
      <xdr:spPr>
        <a:xfrm>
          <a:off x="16370300" y="13400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49403</xdr:rowOff>
    </xdr:from>
    <xdr:to>
      <xdr:col>85</xdr:col>
      <xdr:colOff>177800</xdr:colOff>
      <xdr:row>78</xdr:row>
      <xdr:rowOff>151003</xdr:rowOff>
    </xdr:to>
    <xdr:sp macro="" textlink="">
      <xdr:nvSpPr>
        <xdr:cNvPr id="638" name="フローチャート: 判断 637"/>
        <xdr:cNvSpPr/>
      </xdr:nvSpPr>
      <xdr:spPr>
        <a:xfrm>
          <a:off x="162687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113588</xdr:rowOff>
    </xdr:from>
    <xdr:to>
      <xdr:col>81</xdr:col>
      <xdr:colOff>50800</xdr:colOff>
      <xdr:row>79</xdr:row>
      <xdr:rowOff>19341</xdr:rowOff>
    </xdr:to>
    <xdr:cxnSp macro="">
      <xdr:nvCxnSpPr>
        <xdr:cNvPr id="639" name="直線コネクタ 638"/>
        <xdr:cNvCxnSpPr/>
      </xdr:nvCxnSpPr>
      <xdr:spPr>
        <a:xfrm flipV="1">
          <a:off x="14592300" y="13486688"/>
          <a:ext cx="889000" cy="7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97346</xdr:rowOff>
    </xdr:from>
    <xdr:to>
      <xdr:col>81</xdr:col>
      <xdr:colOff>101600</xdr:colOff>
      <xdr:row>79</xdr:row>
      <xdr:rowOff>27496</xdr:rowOff>
    </xdr:to>
    <xdr:sp macro="" textlink="">
      <xdr:nvSpPr>
        <xdr:cNvPr id="640" name="フローチャート: 判断 639"/>
        <xdr:cNvSpPr/>
      </xdr:nvSpPr>
      <xdr:spPr>
        <a:xfrm>
          <a:off x="15430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18623</xdr:rowOff>
    </xdr:from>
    <xdr:ext cx="469744" cy="259045"/>
    <xdr:sp macro="" textlink="">
      <xdr:nvSpPr>
        <xdr:cNvPr id="641" name="テキスト ボックス 640"/>
        <xdr:cNvSpPr txBox="1"/>
      </xdr:nvSpPr>
      <xdr:spPr>
        <a:xfrm>
          <a:off x="15246428" y="1356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12446</xdr:rowOff>
    </xdr:from>
    <xdr:to>
      <xdr:col>76</xdr:col>
      <xdr:colOff>114300</xdr:colOff>
      <xdr:row>79</xdr:row>
      <xdr:rowOff>19341</xdr:rowOff>
    </xdr:to>
    <xdr:cxnSp macro="">
      <xdr:nvCxnSpPr>
        <xdr:cNvPr id="642" name="直線コネクタ 641"/>
        <xdr:cNvCxnSpPr/>
      </xdr:nvCxnSpPr>
      <xdr:spPr>
        <a:xfrm>
          <a:off x="13703300" y="13556996"/>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111785</xdr:rowOff>
    </xdr:from>
    <xdr:to>
      <xdr:col>76</xdr:col>
      <xdr:colOff>165100</xdr:colOff>
      <xdr:row>79</xdr:row>
      <xdr:rowOff>41935</xdr:rowOff>
    </xdr:to>
    <xdr:sp macro="" textlink="">
      <xdr:nvSpPr>
        <xdr:cNvPr id="643" name="フローチャート: 判断 642"/>
        <xdr:cNvSpPr/>
      </xdr:nvSpPr>
      <xdr:spPr>
        <a:xfrm>
          <a:off x="14541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58462</xdr:rowOff>
    </xdr:from>
    <xdr:ext cx="469744" cy="259045"/>
    <xdr:sp macro="" textlink="">
      <xdr:nvSpPr>
        <xdr:cNvPr id="644" name="テキスト ボックス 643"/>
        <xdr:cNvSpPr txBox="1"/>
      </xdr:nvSpPr>
      <xdr:spPr>
        <a:xfrm>
          <a:off x="14357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169787</xdr:rowOff>
    </xdr:from>
    <xdr:to>
      <xdr:col>71</xdr:col>
      <xdr:colOff>177800</xdr:colOff>
      <xdr:row>79</xdr:row>
      <xdr:rowOff>12446</xdr:rowOff>
    </xdr:to>
    <xdr:cxnSp macro="">
      <xdr:nvCxnSpPr>
        <xdr:cNvPr id="645" name="直線コネクタ 644"/>
        <xdr:cNvCxnSpPr/>
      </xdr:nvCxnSpPr>
      <xdr:spPr>
        <a:xfrm>
          <a:off x="12814300" y="13542887"/>
          <a:ext cx="889000" cy="14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102019</xdr:rowOff>
    </xdr:from>
    <xdr:to>
      <xdr:col>72</xdr:col>
      <xdr:colOff>38100</xdr:colOff>
      <xdr:row>79</xdr:row>
      <xdr:rowOff>32169</xdr:rowOff>
    </xdr:to>
    <xdr:sp macro="" textlink="">
      <xdr:nvSpPr>
        <xdr:cNvPr id="646" name="フローチャート: 判断 645"/>
        <xdr:cNvSpPr/>
      </xdr:nvSpPr>
      <xdr:spPr>
        <a:xfrm>
          <a:off x="13652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48696</xdr:rowOff>
    </xdr:from>
    <xdr:ext cx="469744" cy="259045"/>
    <xdr:sp macro="" textlink="">
      <xdr:nvSpPr>
        <xdr:cNvPr id="647" name="テキスト ボックス 646"/>
        <xdr:cNvSpPr txBox="1"/>
      </xdr:nvSpPr>
      <xdr:spPr>
        <a:xfrm>
          <a:off x="13468428" y="1325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62091</xdr:rowOff>
    </xdr:from>
    <xdr:to>
      <xdr:col>67</xdr:col>
      <xdr:colOff>101600</xdr:colOff>
      <xdr:row>78</xdr:row>
      <xdr:rowOff>163691</xdr:rowOff>
    </xdr:to>
    <xdr:sp macro="" textlink="">
      <xdr:nvSpPr>
        <xdr:cNvPr id="648" name="フローチャート: 判断 647"/>
        <xdr:cNvSpPr/>
      </xdr:nvSpPr>
      <xdr:spPr>
        <a:xfrm>
          <a:off x="12763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8768</xdr:rowOff>
    </xdr:from>
    <xdr:ext cx="469744" cy="259045"/>
    <xdr:sp macro="" textlink="">
      <xdr:nvSpPr>
        <xdr:cNvPr id="649" name="テキスト ボックス 648"/>
        <xdr:cNvSpPr txBox="1"/>
      </xdr:nvSpPr>
      <xdr:spPr>
        <a:xfrm>
          <a:off x="12579428" y="132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132842</xdr:rowOff>
    </xdr:from>
    <xdr:to>
      <xdr:col>85</xdr:col>
      <xdr:colOff>177800</xdr:colOff>
      <xdr:row>77</xdr:row>
      <xdr:rowOff>62992</xdr:rowOff>
    </xdr:to>
    <xdr:sp macro="" textlink="">
      <xdr:nvSpPr>
        <xdr:cNvPr id="655" name="楕円 654"/>
        <xdr:cNvSpPr/>
      </xdr:nvSpPr>
      <xdr:spPr>
        <a:xfrm>
          <a:off x="16268700" y="1316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155719</xdr:rowOff>
    </xdr:from>
    <xdr:ext cx="534377" cy="259045"/>
    <xdr:sp macro="" textlink="">
      <xdr:nvSpPr>
        <xdr:cNvPr id="656" name="災害復旧費該当値テキスト"/>
        <xdr:cNvSpPr txBox="1"/>
      </xdr:nvSpPr>
      <xdr:spPr>
        <a:xfrm>
          <a:off x="16370300" y="1301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62788</xdr:rowOff>
    </xdr:from>
    <xdr:to>
      <xdr:col>81</xdr:col>
      <xdr:colOff>101600</xdr:colOff>
      <xdr:row>78</xdr:row>
      <xdr:rowOff>164388</xdr:rowOff>
    </xdr:to>
    <xdr:sp macro="" textlink="">
      <xdr:nvSpPr>
        <xdr:cNvPr id="657" name="楕円 656"/>
        <xdr:cNvSpPr/>
      </xdr:nvSpPr>
      <xdr:spPr>
        <a:xfrm>
          <a:off x="15430500" y="1343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9465</xdr:rowOff>
    </xdr:from>
    <xdr:ext cx="469744" cy="259045"/>
    <xdr:sp macro="" textlink="">
      <xdr:nvSpPr>
        <xdr:cNvPr id="658" name="テキスト ボックス 657"/>
        <xdr:cNvSpPr txBox="1"/>
      </xdr:nvSpPr>
      <xdr:spPr>
        <a:xfrm>
          <a:off x="15246428" y="1321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139991</xdr:rowOff>
    </xdr:from>
    <xdr:to>
      <xdr:col>76</xdr:col>
      <xdr:colOff>165100</xdr:colOff>
      <xdr:row>79</xdr:row>
      <xdr:rowOff>70141</xdr:rowOff>
    </xdr:to>
    <xdr:sp macro="" textlink="">
      <xdr:nvSpPr>
        <xdr:cNvPr id="659" name="楕円 658"/>
        <xdr:cNvSpPr/>
      </xdr:nvSpPr>
      <xdr:spPr>
        <a:xfrm>
          <a:off x="14541500" y="1351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61268</xdr:rowOff>
    </xdr:from>
    <xdr:ext cx="469744" cy="259045"/>
    <xdr:sp macro="" textlink="">
      <xdr:nvSpPr>
        <xdr:cNvPr id="660" name="テキスト ボックス 659"/>
        <xdr:cNvSpPr txBox="1"/>
      </xdr:nvSpPr>
      <xdr:spPr>
        <a:xfrm>
          <a:off x="14357428" y="1360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133096</xdr:rowOff>
    </xdr:from>
    <xdr:to>
      <xdr:col>72</xdr:col>
      <xdr:colOff>38100</xdr:colOff>
      <xdr:row>79</xdr:row>
      <xdr:rowOff>63246</xdr:rowOff>
    </xdr:to>
    <xdr:sp macro="" textlink="">
      <xdr:nvSpPr>
        <xdr:cNvPr id="661" name="楕円 660"/>
        <xdr:cNvSpPr/>
      </xdr:nvSpPr>
      <xdr:spPr>
        <a:xfrm>
          <a:off x="13652500" y="1350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54373</xdr:rowOff>
    </xdr:from>
    <xdr:ext cx="469744" cy="259045"/>
    <xdr:sp macro="" textlink="">
      <xdr:nvSpPr>
        <xdr:cNvPr id="662" name="テキスト ボックス 661"/>
        <xdr:cNvSpPr txBox="1"/>
      </xdr:nvSpPr>
      <xdr:spPr>
        <a:xfrm>
          <a:off x="13468428" y="1359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118987</xdr:rowOff>
    </xdr:from>
    <xdr:to>
      <xdr:col>67</xdr:col>
      <xdr:colOff>101600</xdr:colOff>
      <xdr:row>79</xdr:row>
      <xdr:rowOff>49137</xdr:rowOff>
    </xdr:to>
    <xdr:sp macro="" textlink="">
      <xdr:nvSpPr>
        <xdr:cNvPr id="663" name="楕円 662"/>
        <xdr:cNvSpPr/>
      </xdr:nvSpPr>
      <xdr:spPr>
        <a:xfrm>
          <a:off x="12763500" y="1349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40264</xdr:rowOff>
    </xdr:from>
    <xdr:ext cx="469744" cy="259045"/>
    <xdr:sp macro="" textlink="">
      <xdr:nvSpPr>
        <xdr:cNvPr id="664" name="テキスト ボックス 663"/>
        <xdr:cNvSpPr txBox="1"/>
      </xdr:nvSpPr>
      <xdr:spPr>
        <a:xfrm>
          <a:off x="12579428" y="13584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162964</xdr:rowOff>
    </xdr:from>
    <xdr:to>
      <xdr:col>85</xdr:col>
      <xdr:colOff>126364</xdr:colOff>
      <xdr:row>98</xdr:row>
      <xdr:rowOff>119191</xdr:rowOff>
    </xdr:to>
    <xdr:cxnSp macro="">
      <xdr:nvCxnSpPr>
        <xdr:cNvPr id="688" name="直線コネクタ 687"/>
        <xdr:cNvCxnSpPr/>
      </xdr:nvCxnSpPr>
      <xdr:spPr>
        <a:xfrm flipV="1">
          <a:off x="16317595" y="15422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123018</xdr:rowOff>
    </xdr:from>
    <xdr:ext cx="534377" cy="259045"/>
    <xdr:sp macro="" textlink="">
      <xdr:nvSpPr>
        <xdr:cNvPr id="689" name="公債費最小値テキスト"/>
        <xdr:cNvSpPr txBox="1"/>
      </xdr:nvSpPr>
      <xdr:spPr>
        <a:xfrm>
          <a:off x="16370300" y="169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119191</xdr:rowOff>
    </xdr:from>
    <xdr:to>
      <xdr:col>86</xdr:col>
      <xdr:colOff>25400</xdr:colOff>
      <xdr:row>98</xdr:row>
      <xdr:rowOff>119191</xdr:rowOff>
    </xdr:to>
    <xdr:cxnSp macro="">
      <xdr:nvCxnSpPr>
        <xdr:cNvPr id="690" name="直線コネクタ 689"/>
        <xdr:cNvCxnSpPr/>
      </xdr:nvCxnSpPr>
      <xdr:spPr>
        <a:xfrm>
          <a:off x="16230600" y="16921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109641</xdr:rowOff>
    </xdr:from>
    <xdr:ext cx="599010" cy="259045"/>
    <xdr:sp macro="" textlink="">
      <xdr:nvSpPr>
        <xdr:cNvPr id="691" name="公債費最大値テキスト"/>
        <xdr:cNvSpPr txBox="1"/>
      </xdr:nvSpPr>
      <xdr:spPr>
        <a:xfrm>
          <a:off x="16370300" y="1519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162964</xdr:rowOff>
    </xdr:from>
    <xdr:to>
      <xdr:col>86</xdr:col>
      <xdr:colOff>25400</xdr:colOff>
      <xdr:row>89</xdr:row>
      <xdr:rowOff>162964</xdr:rowOff>
    </xdr:to>
    <xdr:cxnSp macro="">
      <xdr:nvCxnSpPr>
        <xdr:cNvPr id="692" name="直線コネクタ 691"/>
        <xdr:cNvCxnSpPr/>
      </xdr:nvCxnSpPr>
      <xdr:spPr>
        <a:xfrm>
          <a:off x="16230600" y="1542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35950</xdr:rowOff>
    </xdr:from>
    <xdr:to>
      <xdr:col>85</xdr:col>
      <xdr:colOff>127000</xdr:colOff>
      <xdr:row>97</xdr:row>
      <xdr:rowOff>56100</xdr:rowOff>
    </xdr:to>
    <xdr:cxnSp macro="">
      <xdr:nvCxnSpPr>
        <xdr:cNvPr id="693" name="直線コネクタ 692"/>
        <xdr:cNvCxnSpPr/>
      </xdr:nvCxnSpPr>
      <xdr:spPr>
        <a:xfrm>
          <a:off x="15481300" y="16666600"/>
          <a:ext cx="838200" cy="2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48886</xdr:rowOff>
    </xdr:from>
    <xdr:ext cx="534377" cy="259045"/>
    <xdr:sp macro="" textlink="">
      <xdr:nvSpPr>
        <xdr:cNvPr id="694" name="公債費平均値テキスト"/>
        <xdr:cNvSpPr txBox="1"/>
      </xdr:nvSpPr>
      <xdr:spPr>
        <a:xfrm>
          <a:off x="16370300" y="16679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70459</xdr:rowOff>
    </xdr:from>
    <xdr:to>
      <xdr:col>85</xdr:col>
      <xdr:colOff>177800</xdr:colOff>
      <xdr:row>98</xdr:row>
      <xdr:rowOff>609</xdr:rowOff>
    </xdr:to>
    <xdr:sp macro="" textlink="">
      <xdr:nvSpPr>
        <xdr:cNvPr id="695" name="フローチャート: 判断 694"/>
        <xdr:cNvSpPr/>
      </xdr:nvSpPr>
      <xdr:spPr>
        <a:xfrm>
          <a:off x="16268700" y="1670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14968</xdr:rowOff>
    </xdr:from>
    <xdr:to>
      <xdr:col>81</xdr:col>
      <xdr:colOff>50800</xdr:colOff>
      <xdr:row>97</xdr:row>
      <xdr:rowOff>35950</xdr:rowOff>
    </xdr:to>
    <xdr:cxnSp macro="">
      <xdr:nvCxnSpPr>
        <xdr:cNvPr id="696" name="直線コネクタ 695"/>
        <xdr:cNvCxnSpPr/>
      </xdr:nvCxnSpPr>
      <xdr:spPr>
        <a:xfrm>
          <a:off x="14592300" y="16645618"/>
          <a:ext cx="889000" cy="20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69572</xdr:rowOff>
    </xdr:from>
    <xdr:to>
      <xdr:col>81</xdr:col>
      <xdr:colOff>101600</xdr:colOff>
      <xdr:row>97</xdr:row>
      <xdr:rowOff>171172</xdr:rowOff>
    </xdr:to>
    <xdr:sp macro="" textlink="">
      <xdr:nvSpPr>
        <xdr:cNvPr id="697" name="フローチャート: 判断 696"/>
        <xdr:cNvSpPr/>
      </xdr:nvSpPr>
      <xdr:spPr>
        <a:xfrm>
          <a:off x="154305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162299</xdr:rowOff>
    </xdr:from>
    <xdr:ext cx="534377" cy="259045"/>
    <xdr:sp macro="" textlink="">
      <xdr:nvSpPr>
        <xdr:cNvPr id="698" name="テキスト ボックス 697"/>
        <xdr:cNvSpPr txBox="1"/>
      </xdr:nvSpPr>
      <xdr:spPr>
        <a:xfrm>
          <a:off x="15214111" y="1679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160925</xdr:rowOff>
    </xdr:from>
    <xdr:to>
      <xdr:col>76</xdr:col>
      <xdr:colOff>114300</xdr:colOff>
      <xdr:row>97</xdr:row>
      <xdr:rowOff>14968</xdr:rowOff>
    </xdr:to>
    <xdr:cxnSp macro="">
      <xdr:nvCxnSpPr>
        <xdr:cNvPr id="699" name="直線コネクタ 698"/>
        <xdr:cNvCxnSpPr/>
      </xdr:nvCxnSpPr>
      <xdr:spPr>
        <a:xfrm>
          <a:off x="13703300" y="16620125"/>
          <a:ext cx="889000" cy="25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66429</xdr:rowOff>
    </xdr:from>
    <xdr:to>
      <xdr:col>76</xdr:col>
      <xdr:colOff>165100</xdr:colOff>
      <xdr:row>97</xdr:row>
      <xdr:rowOff>168029</xdr:rowOff>
    </xdr:to>
    <xdr:sp macro="" textlink="">
      <xdr:nvSpPr>
        <xdr:cNvPr id="700" name="フローチャート: 判断 699"/>
        <xdr:cNvSpPr/>
      </xdr:nvSpPr>
      <xdr:spPr>
        <a:xfrm>
          <a:off x="14541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159156</xdr:rowOff>
    </xdr:from>
    <xdr:ext cx="534377" cy="259045"/>
    <xdr:sp macro="" textlink="">
      <xdr:nvSpPr>
        <xdr:cNvPr id="701" name="テキスト ボックス 700"/>
        <xdr:cNvSpPr txBox="1"/>
      </xdr:nvSpPr>
      <xdr:spPr>
        <a:xfrm>
          <a:off x="14325111" y="1678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153919</xdr:rowOff>
    </xdr:from>
    <xdr:to>
      <xdr:col>71</xdr:col>
      <xdr:colOff>177800</xdr:colOff>
      <xdr:row>96</xdr:row>
      <xdr:rowOff>160925</xdr:rowOff>
    </xdr:to>
    <xdr:cxnSp macro="">
      <xdr:nvCxnSpPr>
        <xdr:cNvPr id="702" name="直線コネクタ 701"/>
        <xdr:cNvCxnSpPr/>
      </xdr:nvCxnSpPr>
      <xdr:spPr>
        <a:xfrm>
          <a:off x="12814300" y="16613119"/>
          <a:ext cx="889000" cy="7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67343</xdr:rowOff>
    </xdr:from>
    <xdr:to>
      <xdr:col>72</xdr:col>
      <xdr:colOff>38100</xdr:colOff>
      <xdr:row>97</xdr:row>
      <xdr:rowOff>168943</xdr:rowOff>
    </xdr:to>
    <xdr:sp macro="" textlink="">
      <xdr:nvSpPr>
        <xdr:cNvPr id="703" name="フローチャート: 判断 702"/>
        <xdr:cNvSpPr/>
      </xdr:nvSpPr>
      <xdr:spPr>
        <a:xfrm>
          <a:off x="13652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160070</xdr:rowOff>
    </xdr:from>
    <xdr:ext cx="534377" cy="259045"/>
    <xdr:sp macro="" textlink="">
      <xdr:nvSpPr>
        <xdr:cNvPr id="704" name="テキスト ボックス 703"/>
        <xdr:cNvSpPr txBox="1"/>
      </xdr:nvSpPr>
      <xdr:spPr>
        <a:xfrm>
          <a:off x="13436111" y="1679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78144</xdr:rowOff>
    </xdr:from>
    <xdr:to>
      <xdr:col>67</xdr:col>
      <xdr:colOff>101600</xdr:colOff>
      <xdr:row>98</xdr:row>
      <xdr:rowOff>8294</xdr:rowOff>
    </xdr:to>
    <xdr:sp macro="" textlink="">
      <xdr:nvSpPr>
        <xdr:cNvPr id="705" name="フローチャート: 判断 704"/>
        <xdr:cNvSpPr/>
      </xdr:nvSpPr>
      <xdr:spPr>
        <a:xfrm>
          <a:off x="12763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170871</xdr:rowOff>
    </xdr:from>
    <xdr:ext cx="534377" cy="259045"/>
    <xdr:sp macro="" textlink="">
      <xdr:nvSpPr>
        <xdr:cNvPr id="706" name="テキスト ボックス 705"/>
        <xdr:cNvSpPr txBox="1"/>
      </xdr:nvSpPr>
      <xdr:spPr>
        <a:xfrm>
          <a:off x="12547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5300</xdr:rowOff>
    </xdr:from>
    <xdr:to>
      <xdr:col>85</xdr:col>
      <xdr:colOff>177800</xdr:colOff>
      <xdr:row>97</xdr:row>
      <xdr:rowOff>106900</xdr:rowOff>
    </xdr:to>
    <xdr:sp macro="" textlink="">
      <xdr:nvSpPr>
        <xdr:cNvPr id="712" name="楕円 711"/>
        <xdr:cNvSpPr/>
      </xdr:nvSpPr>
      <xdr:spPr>
        <a:xfrm>
          <a:off x="16268700" y="1663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28177</xdr:rowOff>
    </xdr:from>
    <xdr:ext cx="534377" cy="259045"/>
    <xdr:sp macro="" textlink="">
      <xdr:nvSpPr>
        <xdr:cNvPr id="713" name="公債費該当値テキスト"/>
        <xdr:cNvSpPr txBox="1"/>
      </xdr:nvSpPr>
      <xdr:spPr>
        <a:xfrm>
          <a:off x="16370300" y="1648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156600</xdr:rowOff>
    </xdr:from>
    <xdr:to>
      <xdr:col>81</xdr:col>
      <xdr:colOff>101600</xdr:colOff>
      <xdr:row>97</xdr:row>
      <xdr:rowOff>86750</xdr:rowOff>
    </xdr:to>
    <xdr:sp macro="" textlink="">
      <xdr:nvSpPr>
        <xdr:cNvPr id="714" name="楕円 713"/>
        <xdr:cNvSpPr/>
      </xdr:nvSpPr>
      <xdr:spPr>
        <a:xfrm>
          <a:off x="15430500" y="1661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103277</xdr:rowOff>
    </xdr:from>
    <xdr:ext cx="534377" cy="259045"/>
    <xdr:sp macro="" textlink="">
      <xdr:nvSpPr>
        <xdr:cNvPr id="715" name="テキスト ボックス 714"/>
        <xdr:cNvSpPr txBox="1"/>
      </xdr:nvSpPr>
      <xdr:spPr>
        <a:xfrm>
          <a:off x="15214111" y="1639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135618</xdr:rowOff>
    </xdr:from>
    <xdr:to>
      <xdr:col>76</xdr:col>
      <xdr:colOff>165100</xdr:colOff>
      <xdr:row>97</xdr:row>
      <xdr:rowOff>65768</xdr:rowOff>
    </xdr:to>
    <xdr:sp macro="" textlink="">
      <xdr:nvSpPr>
        <xdr:cNvPr id="716" name="楕円 715"/>
        <xdr:cNvSpPr/>
      </xdr:nvSpPr>
      <xdr:spPr>
        <a:xfrm>
          <a:off x="14541500" y="1659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82295</xdr:rowOff>
    </xdr:from>
    <xdr:ext cx="534377" cy="259045"/>
    <xdr:sp macro="" textlink="">
      <xdr:nvSpPr>
        <xdr:cNvPr id="717" name="テキスト ボックス 716"/>
        <xdr:cNvSpPr txBox="1"/>
      </xdr:nvSpPr>
      <xdr:spPr>
        <a:xfrm>
          <a:off x="14325111" y="1637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110125</xdr:rowOff>
    </xdr:from>
    <xdr:to>
      <xdr:col>72</xdr:col>
      <xdr:colOff>38100</xdr:colOff>
      <xdr:row>97</xdr:row>
      <xdr:rowOff>40275</xdr:rowOff>
    </xdr:to>
    <xdr:sp macro="" textlink="">
      <xdr:nvSpPr>
        <xdr:cNvPr id="718" name="楕円 717"/>
        <xdr:cNvSpPr/>
      </xdr:nvSpPr>
      <xdr:spPr>
        <a:xfrm>
          <a:off x="13652500" y="1656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56802</xdr:rowOff>
    </xdr:from>
    <xdr:ext cx="599010" cy="259045"/>
    <xdr:sp macro="" textlink="">
      <xdr:nvSpPr>
        <xdr:cNvPr id="719" name="テキスト ボックス 718"/>
        <xdr:cNvSpPr txBox="1"/>
      </xdr:nvSpPr>
      <xdr:spPr>
        <a:xfrm>
          <a:off x="13403795" y="1634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103119</xdr:rowOff>
    </xdr:from>
    <xdr:to>
      <xdr:col>67</xdr:col>
      <xdr:colOff>101600</xdr:colOff>
      <xdr:row>97</xdr:row>
      <xdr:rowOff>33269</xdr:rowOff>
    </xdr:to>
    <xdr:sp macro="" textlink="">
      <xdr:nvSpPr>
        <xdr:cNvPr id="720" name="楕円 719"/>
        <xdr:cNvSpPr/>
      </xdr:nvSpPr>
      <xdr:spPr>
        <a:xfrm>
          <a:off x="12763500" y="1656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49796</xdr:rowOff>
    </xdr:from>
    <xdr:ext cx="599010" cy="259045"/>
    <xdr:sp macro="" textlink="">
      <xdr:nvSpPr>
        <xdr:cNvPr id="721" name="テキスト ボックス 720"/>
        <xdr:cNvSpPr txBox="1"/>
      </xdr:nvSpPr>
      <xdr:spPr>
        <a:xfrm>
          <a:off x="12514795" y="16337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6922</xdr:rowOff>
    </xdr:from>
    <xdr:to>
      <xdr:col>116</xdr:col>
      <xdr:colOff>62864</xdr:colOff>
      <xdr:row>39</xdr:row>
      <xdr:rowOff>44450</xdr:rowOff>
    </xdr:to>
    <xdr:cxnSp macro="">
      <xdr:nvCxnSpPr>
        <xdr:cNvPr id="745" name="直線コネクタ 744"/>
        <xdr:cNvCxnSpPr/>
      </xdr:nvCxnSpPr>
      <xdr:spPr>
        <a:xfrm flipV="1">
          <a:off x="22159595" y="5321872"/>
          <a:ext cx="1269" cy="140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68407</xdr:rowOff>
    </xdr:from>
    <xdr:ext cx="249299" cy="259045"/>
    <xdr:sp macro="" textlink="">
      <xdr:nvSpPr>
        <xdr:cNvPr id="746" name="諸支出金最小値テキスト"/>
        <xdr:cNvSpPr txBox="1"/>
      </xdr:nvSpPr>
      <xdr:spPr>
        <a:xfrm>
          <a:off x="22212300" y="6754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125049</xdr:rowOff>
    </xdr:from>
    <xdr:ext cx="469744" cy="259045"/>
    <xdr:sp macro="" textlink="">
      <xdr:nvSpPr>
        <xdr:cNvPr id="748" name="諸支出金最大値テキスト"/>
        <xdr:cNvSpPr txBox="1"/>
      </xdr:nvSpPr>
      <xdr:spPr>
        <a:xfrm>
          <a:off x="22212300" y="509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6922</xdr:rowOff>
    </xdr:from>
    <xdr:to>
      <xdr:col>116</xdr:col>
      <xdr:colOff>152400</xdr:colOff>
      <xdr:row>31</xdr:row>
      <xdr:rowOff>6922</xdr:rowOff>
    </xdr:to>
    <xdr:cxnSp macro="">
      <xdr:nvCxnSpPr>
        <xdr:cNvPr id="749" name="直線コネクタ 748"/>
        <xdr:cNvCxnSpPr/>
      </xdr:nvCxnSpPr>
      <xdr:spPr>
        <a:xfrm>
          <a:off x="22072600" y="532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157307</xdr:rowOff>
    </xdr:from>
    <xdr:ext cx="378565" cy="259045"/>
    <xdr:sp macro="" textlink="">
      <xdr:nvSpPr>
        <xdr:cNvPr id="751" name="諸支出金平均値テキスト"/>
        <xdr:cNvSpPr txBox="1"/>
      </xdr:nvSpPr>
      <xdr:spPr>
        <a:xfrm>
          <a:off x="22212300" y="65009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134430</xdr:rowOff>
    </xdr:from>
    <xdr:to>
      <xdr:col>116</xdr:col>
      <xdr:colOff>114300</xdr:colOff>
      <xdr:row>39</xdr:row>
      <xdr:rowOff>64580</xdr:rowOff>
    </xdr:to>
    <xdr:sp macro="" textlink="">
      <xdr:nvSpPr>
        <xdr:cNvPr id="752" name="フローチャート: 判断 751"/>
        <xdr:cNvSpPr/>
      </xdr:nvSpPr>
      <xdr:spPr>
        <a:xfrm>
          <a:off x="221107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89091</xdr:rowOff>
    </xdr:from>
    <xdr:to>
      <xdr:col>112</xdr:col>
      <xdr:colOff>38100</xdr:colOff>
      <xdr:row>39</xdr:row>
      <xdr:rowOff>19241</xdr:rowOff>
    </xdr:to>
    <xdr:sp macro="" textlink="">
      <xdr:nvSpPr>
        <xdr:cNvPr id="754" name="フローチャート: 判断 753"/>
        <xdr:cNvSpPr/>
      </xdr:nvSpPr>
      <xdr:spPr>
        <a:xfrm>
          <a:off x="21272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35768</xdr:rowOff>
    </xdr:from>
    <xdr:ext cx="378565" cy="259045"/>
    <xdr:sp macro="" textlink="">
      <xdr:nvSpPr>
        <xdr:cNvPr id="755" name="テキスト ボックス 754"/>
        <xdr:cNvSpPr txBox="1"/>
      </xdr:nvSpPr>
      <xdr:spPr>
        <a:xfrm>
          <a:off x="21134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141097</xdr:rowOff>
    </xdr:from>
    <xdr:to>
      <xdr:col>107</xdr:col>
      <xdr:colOff>101600</xdr:colOff>
      <xdr:row>39</xdr:row>
      <xdr:rowOff>71247</xdr:rowOff>
    </xdr:to>
    <xdr:sp macro="" textlink="">
      <xdr:nvSpPr>
        <xdr:cNvPr id="757" name="フローチャート: 判断 756"/>
        <xdr:cNvSpPr/>
      </xdr:nvSpPr>
      <xdr:spPr>
        <a:xfrm>
          <a:off x="20383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87774</xdr:rowOff>
    </xdr:from>
    <xdr:ext cx="378565" cy="259045"/>
    <xdr:sp macro="" textlink="">
      <xdr:nvSpPr>
        <xdr:cNvPr id="758" name="テキスト ボックス 757"/>
        <xdr:cNvSpPr txBox="1"/>
      </xdr:nvSpPr>
      <xdr:spPr>
        <a:xfrm>
          <a:off x="20245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138049</xdr:rowOff>
    </xdr:from>
    <xdr:to>
      <xdr:col>102</xdr:col>
      <xdr:colOff>165100</xdr:colOff>
      <xdr:row>39</xdr:row>
      <xdr:rowOff>68199</xdr:rowOff>
    </xdr:to>
    <xdr:sp macro="" textlink="">
      <xdr:nvSpPr>
        <xdr:cNvPr id="760" name="フローチャート: 判断 759"/>
        <xdr:cNvSpPr/>
      </xdr:nvSpPr>
      <xdr:spPr>
        <a:xfrm>
          <a:off x="19494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84726</xdr:rowOff>
    </xdr:from>
    <xdr:ext cx="378565" cy="259045"/>
    <xdr:sp macro="" textlink="">
      <xdr:nvSpPr>
        <xdr:cNvPr id="761" name="テキスト ボックス 760"/>
        <xdr:cNvSpPr txBox="1"/>
      </xdr:nvSpPr>
      <xdr:spPr>
        <a:xfrm>
          <a:off x="19356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118999</xdr:rowOff>
    </xdr:from>
    <xdr:to>
      <xdr:col>98</xdr:col>
      <xdr:colOff>38100</xdr:colOff>
      <xdr:row>39</xdr:row>
      <xdr:rowOff>49149</xdr:rowOff>
    </xdr:to>
    <xdr:sp macro="" textlink="">
      <xdr:nvSpPr>
        <xdr:cNvPr id="762" name="フローチャート: 判断 761"/>
        <xdr:cNvSpPr/>
      </xdr:nvSpPr>
      <xdr:spPr>
        <a:xfrm>
          <a:off x="18605500" y="66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65676</xdr:rowOff>
    </xdr:from>
    <xdr:ext cx="378565" cy="259045"/>
    <xdr:sp macro="" textlink="">
      <xdr:nvSpPr>
        <xdr:cNvPr id="763" name="テキスト ボックス 762"/>
        <xdr:cNvSpPr txBox="1"/>
      </xdr:nvSpPr>
      <xdr:spPr>
        <a:xfrm>
          <a:off x="18467017" y="640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112857</xdr:rowOff>
    </xdr:from>
    <xdr:ext cx="249299" cy="259045"/>
    <xdr:sp macro="" textlink="">
      <xdr:nvSpPr>
        <xdr:cNvPr id="770" name="諸支出金該当値テキスト"/>
        <xdr:cNvSpPr txBox="1"/>
      </xdr:nvSpPr>
      <xdr:spPr>
        <a:xfrm>
          <a:off x="22212300" y="6627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30988</xdr:rowOff>
    </xdr:from>
    <xdr:to>
      <xdr:col>116</xdr:col>
      <xdr:colOff>62864</xdr:colOff>
      <xdr:row>59</xdr:row>
      <xdr:rowOff>44450</xdr:rowOff>
    </xdr:to>
    <xdr:cxnSp macro="">
      <xdr:nvCxnSpPr>
        <xdr:cNvPr id="802" name="直線コネクタ 801"/>
        <xdr:cNvCxnSpPr/>
      </xdr:nvCxnSpPr>
      <xdr:spPr>
        <a:xfrm flipV="1">
          <a:off x="22159595" y="8603488"/>
          <a:ext cx="1269" cy="1556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90695</xdr:rowOff>
    </xdr:from>
    <xdr:ext cx="249299" cy="259045"/>
    <xdr:sp macro="" textlink="">
      <xdr:nvSpPr>
        <xdr:cNvPr id="803" name="前年度繰上充用金最小値テキスト"/>
        <xdr:cNvSpPr txBox="1"/>
      </xdr:nvSpPr>
      <xdr:spPr>
        <a:xfrm>
          <a:off x="22212300" y="10206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149115</xdr:rowOff>
    </xdr:from>
    <xdr:ext cx="534377" cy="259045"/>
    <xdr:sp macro="" textlink="">
      <xdr:nvSpPr>
        <xdr:cNvPr id="805" name="前年度繰上充用金最大値テキスト"/>
        <xdr:cNvSpPr txBox="1"/>
      </xdr:nvSpPr>
      <xdr:spPr>
        <a:xfrm>
          <a:off x="22212300" y="837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30988</xdr:rowOff>
    </xdr:from>
    <xdr:to>
      <xdr:col>116</xdr:col>
      <xdr:colOff>152400</xdr:colOff>
      <xdr:row>50</xdr:row>
      <xdr:rowOff>30988</xdr:rowOff>
    </xdr:to>
    <xdr:cxnSp macro="">
      <xdr:nvCxnSpPr>
        <xdr:cNvPr id="806" name="直線コネクタ 805"/>
        <xdr:cNvCxnSpPr/>
      </xdr:nvCxnSpPr>
      <xdr:spPr>
        <a:xfrm>
          <a:off x="22072600" y="860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8145</xdr:rowOff>
    </xdr:from>
    <xdr:ext cx="313932" cy="259045"/>
    <xdr:sp macro="" textlink="">
      <xdr:nvSpPr>
        <xdr:cNvPr id="808" name="前年度繰上充用金平均値テキスト"/>
        <xdr:cNvSpPr txBox="1"/>
      </xdr:nvSpPr>
      <xdr:spPr>
        <a:xfrm>
          <a:off x="22212300" y="9952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156718</xdr:rowOff>
    </xdr:from>
    <xdr:to>
      <xdr:col>116</xdr:col>
      <xdr:colOff>114300</xdr:colOff>
      <xdr:row>59</xdr:row>
      <xdr:rowOff>86868</xdr:rowOff>
    </xdr:to>
    <xdr:sp macro="" textlink="">
      <xdr:nvSpPr>
        <xdr:cNvPr id="809" name="フローチャート: 判断 808"/>
        <xdr:cNvSpPr/>
      </xdr:nvSpPr>
      <xdr:spPr>
        <a:xfrm>
          <a:off x="221107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157353</xdr:rowOff>
    </xdr:from>
    <xdr:to>
      <xdr:col>112</xdr:col>
      <xdr:colOff>38100</xdr:colOff>
      <xdr:row>59</xdr:row>
      <xdr:rowOff>87503</xdr:rowOff>
    </xdr:to>
    <xdr:sp macro="" textlink="">
      <xdr:nvSpPr>
        <xdr:cNvPr id="811" name="フローチャート: 判断 810"/>
        <xdr:cNvSpPr/>
      </xdr:nvSpPr>
      <xdr:spPr>
        <a:xfrm>
          <a:off x="21272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104030</xdr:rowOff>
    </xdr:from>
    <xdr:ext cx="313932" cy="259045"/>
    <xdr:sp macro="" textlink="">
      <xdr:nvSpPr>
        <xdr:cNvPr id="812" name="テキスト ボックス 811"/>
        <xdr:cNvSpPr txBox="1"/>
      </xdr:nvSpPr>
      <xdr:spPr>
        <a:xfrm>
          <a:off x="21166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158115</xdr:rowOff>
    </xdr:from>
    <xdr:to>
      <xdr:col>107</xdr:col>
      <xdr:colOff>101600</xdr:colOff>
      <xdr:row>59</xdr:row>
      <xdr:rowOff>88265</xdr:rowOff>
    </xdr:to>
    <xdr:sp macro="" textlink="">
      <xdr:nvSpPr>
        <xdr:cNvPr id="814" name="フローチャート: 判断 813"/>
        <xdr:cNvSpPr/>
      </xdr:nvSpPr>
      <xdr:spPr>
        <a:xfrm>
          <a:off x="20383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104792</xdr:rowOff>
    </xdr:from>
    <xdr:ext cx="313932" cy="259045"/>
    <xdr:sp macro="" textlink="">
      <xdr:nvSpPr>
        <xdr:cNvPr id="815" name="テキスト ボックス 814"/>
        <xdr:cNvSpPr txBox="1"/>
      </xdr:nvSpPr>
      <xdr:spPr>
        <a:xfrm>
          <a:off x="20277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157861</xdr:rowOff>
    </xdr:from>
    <xdr:to>
      <xdr:col>102</xdr:col>
      <xdr:colOff>165100</xdr:colOff>
      <xdr:row>59</xdr:row>
      <xdr:rowOff>88011</xdr:rowOff>
    </xdr:to>
    <xdr:sp macro="" textlink="">
      <xdr:nvSpPr>
        <xdr:cNvPr id="817" name="フローチャート: 判断 816"/>
        <xdr:cNvSpPr/>
      </xdr:nvSpPr>
      <xdr:spPr>
        <a:xfrm>
          <a:off x="19494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104538</xdr:rowOff>
    </xdr:from>
    <xdr:ext cx="313932" cy="259045"/>
    <xdr:sp macro="" textlink="">
      <xdr:nvSpPr>
        <xdr:cNvPr id="818" name="テキスト ボックス 817"/>
        <xdr:cNvSpPr txBox="1"/>
      </xdr:nvSpPr>
      <xdr:spPr>
        <a:xfrm>
          <a:off x="19388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160909</xdr:rowOff>
    </xdr:from>
    <xdr:to>
      <xdr:col>98</xdr:col>
      <xdr:colOff>38100</xdr:colOff>
      <xdr:row>59</xdr:row>
      <xdr:rowOff>91059</xdr:rowOff>
    </xdr:to>
    <xdr:sp macro="" textlink="">
      <xdr:nvSpPr>
        <xdr:cNvPr id="819" name="フローチャート: 判断 818"/>
        <xdr:cNvSpPr/>
      </xdr:nvSpPr>
      <xdr:spPr>
        <a:xfrm>
          <a:off x="18605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107586</xdr:rowOff>
    </xdr:from>
    <xdr:ext cx="313932" cy="259045"/>
    <xdr:sp macro="" textlink="">
      <xdr:nvSpPr>
        <xdr:cNvPr id="820" name="テキスト ボックス 819"/>
        <xdr:cNvSpPr txBox="1"/>
      </xdr:nvSpPr>
      <xdr:spPr>
        <a:xfrm>
          <a:off x="18499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135145</xdr:rowOff>
    </xdr:from>
    <xdr:ext cx="249299" cy="259045"/>
    <xdr:sp macro="" textlink="">
      <xdr:nvSpPr>
        <xdr:cNvPr id="827" name="前年度繰上充用金該当値テキスト"/>
        <xdr:cNvSpPr txBox="1"/>
      </xdr:nvSpPr>
      <xdr:spPr>
        <a:xfrm>
          <a:off x="22212300" y="10079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目的</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別の決算額を各年度の</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日の人口（例：</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年度決算額を</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H31</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日現在人口で割る。）で割って、それぞれの値を算出している。</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人口はＨ</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からＨ</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498</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人減、Ｈ</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からＨ</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723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人減少し、この</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年間では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6,279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人減少している。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全体の歳出決算総額は、前年度と比べて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287,167</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千円減少しているが、歳出総額における住民一人当たりの値は、Ｈ</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573,949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円、Ｈ</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580,795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円、Ｈ</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584,590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円、Ｈ</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594,829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599,524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円と年々増加している。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住民一人当たりの目的別歳出で類似団体平均より高くなっているものは</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衛生費、消防費、災害復旧費、公債費で</a:t>
          </a: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ある。衛生費は病院事業会計の繰出金や衛生組合の負担金により平均より僅かに上回っている。消防費は広域消防組合への負担金が大きく</a:t>
          </a:r>
          <a:r>
            <a:rPr kumimoji="0"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128</a:t>
          </a: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団体中</a:t>
          </a:r>
          <a:r>
            <a:rPr kumimoji="0"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14</a:t>
          </a: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位という高さである。</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災害復旧費で著しく平均を上回ったのは、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年台風</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号の災害復旧に経費を要したためである。公債費は借り入れの抑制により平均との差が年々縮減されている。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srgbClr val="0070C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今後も老朽化した各施設改修や維持管理費等の増が見込まれるので、行政改革を含め事業の取捨選択を行い、各目的への経費配分を適正に行っていく。</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奈良県宇陀市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合併直後は、歳入不足により基金繰入等で不足額を補っていたため、実質単年度収支がマイナスとなっていたが、行財政改革の取組により歳入確保や歳出執行管理に努めた結果、プラスに転じた。</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H27</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年度には、財政調整基金残高を標準財政規模の</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19.47</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％まで積み立てることができたが、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H28</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年度で</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H20</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年ぶりに基金の取り崩しを行った。</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H29</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700</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百万円の取り崩しに対し、</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340</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百万円の積み立てとなったため財政調整基金残高は減少し、</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H30</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550</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百万円の取り崩しに対し、</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431</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百万円の積み立てとなったため財政調整基金残高はさらに減少した。</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今後も財政調整基金からの繰入が見込まれるが、行政改革大綱に基づいた行財政改革に取り組む。</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奈良県宇陀市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赤字となっている事業会計は、住宅新築資金等貸付事業特別会計と保養センター事業特別会計である。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住宅新築資金等貸付事業特別会計については、合併以前に公住債を財源に運営されていたもので、現在は新規貸付を行わずに、元利償還を行っていることから、年々起債残高は減少しているものの貸付先からの償還の一部で滞納が生じているため、毎年赤字が発生している状況にある。現在は、奈良県住宅新築資金等貸付金回収管理組合において、貸付金の回収事務を行っているが、回収業務が滞りなく進められるよう努力していく。</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また</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保養センター事業特別会計については、市直営で実施している観光事業で、</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S56</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年の開設以来事業規模を拡大していたが、近隣での類似施設の整備や施設の老朽化などが要因となり年々累積赤字が拡大していった。そのため民間事業者による指定管理者制度を導入し、</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H22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年度から運営全般を指定管理者に委託して事業を実施するとともに、それまで勤務していた職員を普通会計に引き上げて事業を行い、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年度までに赤字を解消する</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保養センター事業特別会計経営健全化計画</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を策定した。現在は計画に沿って赤字解消を進め、負債は減少している。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市全体として特別会計の安定運営に向けて推進するよう努める。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DO59"/>
  <sheetViews>
    <sheetView showGridLines="0" tabSelected="1"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00" t="s">
        <v>79</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01" t="s">
        <v>81</v>
      </c>
      <c r="C3" s="402"/>
      <c r="D3" s="402"/>
      <c r="E3" s="403"/>
      <c r="F3" s="403"/>
      <c r="G3" s="403"/>
      <c r="H3" s="403"/>
      <c r="I3" s="403"/>
      <c r="J3" s="403"/>
      <c r="K3" s="403"/>
      <c r="L3" s="403" t="s">
        <v>82</v>
      </c>
      <c r="M3" s="403"/>
      <c r="N3" s="403"/>
      <c r="O3" s="403"/>
      <c r="P3" s="403"/>
      <c r="Q3" s="403"/>
      <c r="R3" s="410"/>
      <c r="S3" s="410"/>
      <c r="T3" s="410"/>
      <c r="U3" s="410"/>
      <c r="V3" s="411"/>
      <c r="W3" s="385" t="s">
        <v>83</v>
      </c>
      <c r="X3" s="386"/>
      <c r="Y3" s="386"/>
      <c r="Z3" s="386"/>
      <c r="AA3" s="386"/>
      <c r="AB3" s="402"/>
      <c r="AC3" s="410" t="s">
        <v>84</v>
      </c>
      <c r="AD3" s="386"/>
      <c r="AE3" s="386"/>
      <c r="AF3" s="386"/>
      <c r="AG3" s="386"/>
      <c r="AH3" s="386"/>
      <c r="AI3" s="386"/>
      <c r="AJ3" s="386"/>
      <c r="AK3" s="386"/>
      <c r="AL3" s="387"/>
      <c r="AM3" s="385" t="s">
        <v>85</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86</v>
      </c>
      <c r="BO3" s="386"/>
      <c r="BP3" s="386"/>
      <c r="BQ3" s="386"/>
      <c r="BR3" s="386"/>
      <c r="BS3" s="386"/>
      <c r="BT3" s="386"/>
      <c r="BU3" s="387"/>
      <c r="BV3" s="385" t="s">
        <v>87</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88</v>
      </c>
      <c r="CU3" s="386"/>
      <c r="CV3" s="386"/>
      <c r="CW3" s="386"/>
      <c r="CX3" s="386"/>
      <c r="CY3" s="386"/>
      <c r="CZ3" s="386"/>
      <c r="DA3" s="387"/>
      <c r="DB3" s="385" t="s">
        <v>89</v>
      </c>
      <c r="DC3" s="386"/>
      <c r="DD3" s="386"/>
      <c r="DE3" s="386"/>
      <c r="DF3" s="386"/>
      <c r="DG3" s="386"/>
      <c r="DH3" s="386"/>
      <c r="DI3" s="387"/>
      <c r="DJ3" s="185"/>
      <c r="DK3" s="185"/>
      <c r="DL3" s="185"/>
      <c r="DM3" s="185"/>
      <c r="DN3" s="185"/>
      <c r="DO3" s="185"/>
    </row>
    <row r="4" spans="1:119" ht="18.75" customHeight="1">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90</v>
      </c>
      <c r="AZ4" s="389"/>
      <c r="BA4" s="389"/>
      <c r="BB4" s="389"/>
      <c r="BC4" s="389"/>
      <c r="BD4" s="389"/>
      <c r="BE4" s="389"/>
      <c r="BF4" s="389"/>
      <c r="BG4" s="389"/>
      <c r="BH4" s="389"/>
      <c r="BI4" s="389"/>
      <c r="BJ4" s="389"/>
      <c r="BK4" s="389"/>
      <c r="BL4" s="389"/>
      <c r="BM4" s="390"/>
      <c r="BN4" s="391">
        <v>18561210</v>
      </c>
      <c r="BO4" s="392"/>
      <c r="BP4" s="392"/>
      <c r="BQ4" s="392"/>
      <c r="BR4" s="392"/>
      <c r="BS4" s="392"/>
      <c r="BT4" s="392"/>
      <c r="BU4" s="393"/>
      <c r="BV4" s="391">
        <v>19101877</v>
      </c>
      <c r="BW4" s="392"/>
      <c r="BX4" s="392"/>
      <c r="BY4" s="392"/>
      <c r="BZ4" s="392"/>
      <c r="CA4" s="392"/>
      <c r="CB4" s="392"/>
      <c r="CC4" s="393"/>
      <c r="CD4" s="394" t="s">
        <v>91</v>
      </c>
      <c r="CE4" s="395"/>
      <c r="CF4" s="395"/>
      <c r="CG4" s="395"/>
      <c r="CH4" s="395"/>
      <c r="CI4" s="395"/>
      <c r="CJ4" s="395"/>
      <c r="CK4" s="395"/>
      <c r="CL4" s="395"/>
      <c r="CM4" s="395"/>
      <c r="CN4" s="395"/>
      <c r="CO4" s="395"/>
      <c r="CP4" s="395"/>
      <c r="CQ4" s="395"/>
      <c r="CR4" s="395"/>
      <c r="CS4" s="396"/>
      <c r="CT4" s="397">
        <v>2.1</v>
      </c>
      <c r="CU4" s="398"/>
      <c r="CV4" s="398"/>
      <c r="CW4" s="398"/>
      <c r="CX4" s="398"/>
      <c r="CY4" s="398"/>
      <c r="CZ4" s="398"/>
      <c r="DA4" s="399"/>
      <c r="DB4" s="397">
        <v>3.3</v>
      </c>
      <c r="DC4" s="398"/>
      <c r="DD4" s="398"/>
      <c r="DE4" s="398"/>
      <c r="DF4" s="398"/>
      <c r="DG4" s="398"/>
      <c r="DH4" s="398"/>
      <c r="DI4" s="399"/>
      <c r="DJ4" s="185"/>
      <c r="DK4" s="185"/>
      <c r="DL4" s="185"/>
      <c r="DM4" s="185"/>
      <c r="DN4" s="185"/>
      <c r="DO4" s="185"/>
    </row>
    <row r="5" spans="1:119" ht="18.75" customHeight="1">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92</v>
      </c>
      <c r="AN5" s="458"/>
      <c r="AO5" s="458"/>
      <c r="AP5" s="458"/>
      <c r="AQ5" s="458"/>
      <c r="AR5" s="458"/>
      <c r="AS5" s="458"/>
      <c r="AT5" s="459"/>
      <c r="AU5" s="460" t="s">
        <v>93</v>
      </c>
      <c r="AV5" s="461"/>
      <c r="AW5" s="461"/>
      <c r="AX5" s="461"/>
      <c r="AY5" s="462" t="s">
        <v>94</v>
      </c>
      <c r="AZ5" s="463"/>
      <c r="BA5" s="463"/>
      <c r="BB5" s="463"/>
      <c r="BC5" s="463"/>
      <c r="BD5" s="463"/>
      <c r="BE5" s="463"/>
      <c r="BF5" s="463"/>
      <c r="BG5" s="463"/>
      <c r="BH5" s="463"/>
      <c r="BI5" s="463"/>
      <c r="BJ5" s="463"/>
      <c r="BK5" s="463"/>
      <c r="BL5" s="463"/>
      <c r="BM5" s="464"/>
      <c r="BN5" s="428">
        <v>18248909</v>
      </c>
      <c r="BO5" s="429"/>
      <c r="BP5" s="429"/>
      <c r="BQ5" s="429"/>
      <c r="BR5" s="429"/>
      <c r="BS5" s="429"/>
      <c r="BT5" s="429"/>
      <c r="BU5" s="430"/>
      <c r="BV5" s="428">
        <v>18536076</v>
      </c>
      <c r="BW5" s="429"/>
      <c r="BX5" s="429"/>
      <c r="BY5" s="429"/>
      <c r="BZ5" s="429"/>
      <c r="CA5" s="429"/>
      <c r="CB5" s="429"/>
      <c r="CC5" s="430"/>
      <c r="CD5" s="431" t="s">
        <v>95</v>
      </c>
      <c r="CE5" s="432"/>
      <c r="CF5" s="432"/>
      <c r="CG5" s="432"/>
      <c r="CH5" s="432"/>
      <c r="CI5" s="432"/>
      <c r="CJ5" s="432"/>
      <c r="CK5" s="432"/>
      <c r="CL5" s="432"/>
      <c r="CM5" s="432"/>
      <c r="CN5" s="432"/>
      <c r="CO5" s="432"/>
      <c r="CP5" s="432"/>
      <c r="CQ5" s="432"/>
      <c r="CR5" s="432"/>
      <c r="CS5" s="433"/>
      <c r="CT5" s="425">
        <v>100.4</v>
      </c>
      <c r="CU5" s="426"/>
      <c r="CV5" s="426"/>
      <c r="CW5" s="426"/>
      <c r="CX5" s="426"/>
      <c r="CY5" s="426"/>
      <c r="CZ5" s="426"/>
      <c r="DA5" s="427"/>
      <c r="DB5" s="425">
        <v>99.3</v>
      </c>
      <c r="DC5" s="426"/>
      <c r="DD5" s="426"/>
      <c r="DE5" s="426"/>
      <c r="DF5" s="426"/>
      <c r="DG5" s="426"/>
      <c r="DH5" s="426"/>
      <c r="DI5" s="427"/>
      <c r="DJ5" s="185"/>
      <c r="DK5" s="185"/>
      <c r="DL5" s="185"/>
      <c r="DM5" s="185"/>
      <c r="DN5" s="185"/>
      <c r="DO5" s="185"/>
    </row>
    <row r="6" spans="1:119" ht="18.75" customHeight="1">
      <c r="A6" s="186"/>
      <c r="B6" s="434" t="s">
        <v>96</v>
      </c>
      <c r="C6" s="435"/>
      <c r="D6" s="435"/>
      <c r="E6" s="436"/>
      <c r="F6" s="436"/>
      <c r="G6" s="436"/>
      <c r="H6" s="436"/>
      <c r="I6" s="436"/>
      <c r="J6" s="436"/>
      <c r="K6" s="436"/>
      <c r="L6" s="436" t="s">
        <v>97</v>
      </c>
      <c r="M6" s="436"/>
      <c r="N6" s="436"/>
      <c r="O6" s="436"/>
      <c r="P6" s="436"/>
      <c r="Q6" s="436"/>
      <c r="R6" s="440"/>
      <c r="S6" s="440"/>
      <c r="T6" s="440"/>
      <c r="U6" s="440"/>
      <c r="V6" s="441"/>
      <c r="W6" s="444" t="s">
        <v>98</v>
      </c>
      <c r="X6" s="445"/>
      <c r="Y6" s="445"/>
      <c r="Z6" s="445"/>
      <c r="AA6" s="445"/>
      <c r="AB6" s="435"/>
      <c r="AC6" s="448" t="s">
        <v>99</v>
      </c>
      <c r="AD6" s="449"/>
      <c r="AE6" s="449"/>
      <c r="AF6" s="449"/>
      <c r="AG6" s="449"/>
      <c r="AH6" s="449"/>
      <c r="AI6" s="449"/>
      <c r="AJ6" s="449"/>
      <c r="AK6" s="449"/>
      <c r="AL6" s="450"/>
      <c r="AM6" s="457" t="s">
        <v>100</v>
      </c>
      <c r="AN6" s="458"/>
      <c r="AO6" s="458"/>
      <c r="AP6" s="458"/>
      <c r="AQ6" s="458"/>
      <c r="AR6" s="458"/>
      <c r="AS6" s="458"/>
      <c r="AT6" s="459"/>
      <c r="AU6" s="460" t="s">
        <v>93</v>
      </c>
      <c r="AV6" s="461"/>
      <c r="AW6" s="461"/>
      <c r="AX6" s="461"/>
      <c r="AY6" s="462" t="s">
        <v>101</v>
      </c>
      <c r="AZ6" s="463"/>
      <c r="BA6" s="463"/>
      <c r="BB6" s="463"/>
      <c r="BC6" s="463"/>
      <c r="BD6" s="463"/>
      <c r="BE6" s="463"/>
      <c r="BF6" s="463"/>
      <c r="BG6" s="463"/>
      <c r="BH6" s="463"/>
      <c r="BI6" s="463"/>
      <c r="BJ6" s="463"/>
      <c r="BK6" s="463"/>
      <c r="BL6" s="463"/>
      <c r="BM6" s="464"/>
      <c r="BN6" s="428">
        <v>312301</v>
      </c>
      <c r="BO6" s="429"/>
      <c r="BP6" s="429"/>
      <c r="BQ6" s="429"/>
      <c r="BR6" s="429"/>
      <c r="BS6" s="429"/>
      <c r="BT6" s="429"/>
      <c r="BU6" s="430"/>
      <c r="BV6" s="428">
        <v>565801</v>
      </c>
      <c r="BW6" s="429"/>
      <c r="BX6" s="429"/>
      <c r="BY6" s="429"/>
      <c r="BZ6" s="429"/>
      <c r="CA6" s="429"/>
      <c r="CB6" s="429"/>
      <c r="CC6" s="430"/>
      <c r="CD6" s="431" t="s">
        <v>102</v>
      </c>
      <c r="CE6" s="432"/>
      <c r="CF6" s="432"/>
      <c r="CG6" s="432"/>
      <c r="CH6" s="432"/>
      <c r="CI6" s="432"/>
      <c r="CJ6" s="432"/>
      <c r="CK6" s="432"/>
      <c r="CL6" s="432"/>
      <c r="CM6" s="432"/>
      <c r="CN6" s="432"/>
      <c r="CO6" s="432"/>
      <c r="CP6" s="432"/>
      <c r="CQ6" s="432"/>
      <c r="CR6" s="432"/>
      <c r="CS6" s="433"/>
      <c r="CT6" s="465">
        <v>104.9</v>
      </c>
      <c r="CU6" s="466"/>
      <c r="CV6" s="466"/>
      <c r="CW6" s="466"/>
      <c r="CX6" s="466"/>
      <c r="CY6" s="466"/>
      <c r="CZ6" s="466"/>
      <c r="DA6" s="467"/>
      <c r="DB6" s="465">
        <v>103.9</v>
      </c>
      <c r="DC6" s="466"/>
      <c r="DD6" s="466"/>
      <c r="DE6" s="466"/>
      <c r="DF6" s="466"/>
      <c r="DG6" s="466"/>
      <c r="DH6" s="466"/>
      <c r="DI6" s="467"/>
      <c r="DJ6" s="185"/>
      <c r="DK6" s="185"/>
      <c r="DL6" s="185"/>
      <c r="DM6" s="185"/>
      <c r="DN6" s="185"/>
      <c r="DO6" s="185"/>
    </row>
    <row r="7" spans="1:119" ht="18.75" customHeight="1">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103</v>
      </c>
      <c r="AN7" s="458"/>
      <c r="AO7" s="458"/>
      <c r="AP7" s="458"/>
      <c r="AQ7" s="458"/>
      <c r="AR7" s="458"/>
      <c r="AS7" s="458"/>
      <c r="AT7" s="459"/>
      <c r="AU7" s="460" t="s">
        <v>104</v>
      </c>
      <c r="AV7" s="461"/>
      <c r="AW7" s="461"/>
      <c r="AX7" s="461"/>
      <c r="AY7" s="462" t="s">
        <v>105</v>
      </c>
      <c r="AZ7" s="463"/>
      <c r="BA7" s="463"/>
      <c r="BB7" s="463"/>
      <c r="BC7" s="463"/>
      <c r="BD7" s="463"/>
      <c r="BE7" s="463"/>
      <c r="BF7" s="463"/>
      <c r="BG7" s="463"/>
      <c r="BH7" s="463"/>
      <c r="BI7" s="463"/>
      <c r="BJ7" s="463"/>
      <c r="BK7" s="463"/>
      <c r="BL7" s="463"/>
      <c r="BM7" s="464"/>
      <c r="BN7" s="428">
        <v>76924</v>
      </c>
      <c r="BO7" s="429"/>
      <c r="BP7" s="429"/>
      <c r="BQ7" s="429"/>
      <c r="BR7" s="429"/>
      <c r="BS7" s="429"/>
      <c r="BT7" s="429"/>
      <c r="BU7" s="430"/>
      <c r="BV7" s="428">
        <v>199775</v>
      </c>
      <c r="BW7" s="429"/>
      <c r="BX7" s="429"/>
      <c r="BY7" s="429"/>
      <c r="BZ7" s="429"/>
      <c r="CA7" s="429"/>
      <c r="CB7" s="429"/>
      <c r="CC7" s="430"/>
      <c r="CD7" s="431" t="s">
        <v>106</v>
      </c>
      <c r="CE7" s="432"/>
      <c r="CF7" s="432"/>
      <c r="CG7" s="432"/>
      <c r="CH7" s="432"/>
      <c r="CI7" s="432"/>
      <c r="CJ7" s="432"/>
      <c r="CK7" s="432"/>
      <c r="CL7" s="432"/>
      <c r="CM7" s="432"/>
      <c r="CN7" s="432"/>
      <c r="CO7" s="432"/>
      <c r="CP7" s="432"/>
      <c r="CQ7" s="432"/>
      <c r="CR7" s="432"/>
      <c r="CS7" s="433"/>
      <c r="CT7" s="428">
        <v>11016275</v>
      </c>
      <c r="CU7" s="429"/>
      <c r="CV7" s="429"/>
      <c r="CW7" s="429"/>
      <c r="CX7" s="429"/>
      <c r="CY7" s="429"/>
      <c r="CZ7" s="429"/>
      <c r="DA7" s="430"/>
      <c r="DB7" s="428">
        <v>11250525</v>
      </c>
      <c r="DC7" s="429"/>
      <c r="DD7" s="429"/>
      <c r="DE7" s="429"/>
      <c r="DF7" s="429"/>
      <c r="DG7" s="429"/>
      <c r="DH7" s="429"/>
      <c r="DI7" s="430"/>
      <c r="DJ7" s="185"/>
      <c r="DK7" s="185"/>
      <c r="DL7" s="185"/>
      <c r="DM7" s="185"/>
      <c r="DN7" s="185"/>
      <c r="DO7" s="185"/>
    </row>
    <row r="8" spans="1:119" ht="18.75" customHeight="1" thickBot="1">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107</v>
      </c>
      <c r="AN8" s="458"/>
      <c r="AO8" s="458"/>
      <c r="AP8" s="458"/>
      <c r="AQ8" s="458"/>
      <c r="AR8" s="458"/>
      <c r="AS8" s="458"/>
      <c r="AT8" s="459"/>
      <c r="AU8" s="460" t="s">
        <v>108</v>
      </c>
      <c r="AV8" s="461"/>
      <c r="AW8" s="461"/>
      <c r="AX8" s="461"/>
      <c r="AY8" s="462" t="s">
        <v>109</v>
      </c>
      <c r="AZ8" s="463"/>
      <c r="BA8" s="463"/>
      <c r="BB8" s="463"/>
      <c r="BC8" s="463"/>
      <c r="BD8" s="463"/>
      <c r="BE8" s="463"/>
      <c r="BF8" s="463"/>
      <c r="BG8" s="463"/>
      <c r="BH8" s="463"/>
      <c r="BI8" s="463"/>
      <c r="BJ8" s="463"/>
      <c r="BK8" s="463"/>
      <c r="BL8" s="463"/>
      <c r="BM8" s="464"/>
      <c r="BN8" s="428">
        <v>235377</v>
      </c>
      <c r="BO8" s="429"/>
      <c r="BP8" s="429"/>
      <c r="BQ8" s="429"/>
      <c r="BR8" s="429"/>
      <c r="BS8" s="429"/>
      <c r="BT8" s="429"/>
      <c r="BU8" s="430"/>
      <c r="BV8" s="428">
        <v>366026</v>
      </c>
      <c r="BW8" s="429"/>
      <c r="BX8" s="429"/>
      <c r="BY8" s="429"/>
      <c r="BZ8" s="429"/>
      <c r="CA8" s="429"/>
      <c r="CB8" s="429"/>
      <c r="CC8" s="430"/>
      <c r="CD8" s="431" t="s">
        <v>110</v>
      </c>
      <c r="CE8" s="432"/>
      <c r="CF8" s="432"/>
      <c r="CG8" s="432"/>
      <c r="CH8" s="432"/>
      <c r="CI8" s="432"/>
      <c r="CJ8" s="432"/>
      <c r="CK8" s="432"/>
      <c r="CL8" s="432"/>
      <c r="CM8" s="432"/>
      <c r="CN8" s="432"/>
      <c r="CO8" s="432"/>
      <c r="CP8" s="432"/>
      <c r="CQ8" s="432"/>
      <c r="CR8" s="432"/>
      <c r="CS8" s="433"/>
      <c r="CT8" s="468">
        <v>0.3</v>
      </c>
      <c r="CU8" s="469"/>
      <c r="CV8" s="469"/>
      <c r="CW8" s="469"/>
      <c r="CX8" s="469"/>
      <c r="CY8" s="469"/>
      <c r="CZ8" s="469"/>
      <c r="DA8" s="470"/>
      <c r="DB8" s="468">
        <v>0.3</v>
      </c>
      <c r="DC8" s="469"/>
      <c r="DD8" s="469"/>
      <c r="DE8" s="469"/>
      <c r="DF8" s="469"/>
      <c r="DG8" s="469"/>
      <c r="DH8" s="469"/>
      <c r="DI8" s="470"/>
      <c r="DJ8" s="185"/>
      <c r="DK8" s="185"/>
      <c r="DL8" s="185"/>
      <c r="DM8" s="185"/>
      <c r="DN8" s="185"/>
      <c r="DO8" s="185"/>
    </row>
    <row r="9" spans="1:119" ht="18.75" customHeight="1" thickBot="1">
      <c r="A9" s="186"/>
      <c r="B9" s="422" t="s">
        <v>111</v>
      </c>
      <c r="C9" s="423"/>
      <c r="D9" s="423"/>
      <c r="E9" s="423"/>
      <c r="F9" s="423"/>
      <c r="G9" s="423"/>
      <c r="H9" s="423"/>
      <c r="I9" s="423"/>
      <c r="J9" s="423"/>
      <c r="K9" s="471"/>
      <c r="L9" s="472" t="s">
        <v>112</v>
      </c>
      <c r="M9" s="473"/>
      <c r="N9" s="473"/>
      <c r="O9" s="473"/>
      <c r="P9" s="473"/>
      <c r="Q9" s="474"/>
      <c r="R9" s="475">
        <v>31105</v>
      </c>
      <c r="S9" s="476"/>
      <c r="T9" s="476"/>
      <c r="U9" s="476"/>
      <c r="V9" s="477"/>
      <c r="W9" s="385" t="s">
        <v>113</v>
      </c>
      <c r="X9" s="386"/>
      <c r="Y9" s="386"/>
      <c r="Z9" s="386"/>
      <c r="AA9" s="386"/>
      <c r="AB9" s="386"/>
      <c r="AC9" s="386"/>
      <c r="AD9" s="386"/>
      <c r="AE9" s="386"/>
      <c r="AF9" s="386"/>
      <c r="AG9" s="386"/>
      <c r="AH9" s="386"/>
      <c r="AI9" s="386"/>
      <c r="AJ9" s="386"/>
      <c r="AK9" s="386"/>
      <c r="AL9" s="387"/>
      <c r="AM9" s="457" t="s">
        <v>114</v>
      </c>
      <c r="AN9" s="458"/>
      <c r="AO9" s="458"/>
      <c r="AP9" s="458"/>
      <c r="AQ9" s="458"/>
      <c r="AR9" s="458"/>
      <c r="AS9" s="458"/>
      <c r="AT9" s="459"/>
      <c r="AU9" s="460" t="s">
        <v>104</v>
      </c>
      <c r="AV9" s="461"/>
      <c r="AW9" s="461"/>
      <c r="AX9" s="461"/>
      <c r="AY9" s="462" t="s">
        <v>115</v>
      </c>
      <c r="AZ9" s="463"/>
      <c r="BA9" s="463"/>
      <c r="BB9" s="463"/>
      <c r="BC9" s="463"/>
      <c r="BD9" s="463"/>
      <c r="BE9" s="463"/>
      <c r="BF9" s="463"/>
      <c r="BG9" s="463"/>
      <c r="BH9" s="463"/>
      <c r="BI9" s="463"/>
      <c r="BJ9" s="463"/>
      <c r="BK9" s="463"/>
      <c r="BL9" s="463"/>
      <c r="BM9" s="464"/>
      <c r="BN9" s="428">
        <v>-130649</v>
      </c>
      <c r="BO9" s="429"/>
      <c r="BP9" s="429"/>
      <c r="BQ9" s="429"/>
      <c r="BR9" s="429"/>
      <c r="BS9" s="429"/>
      <c r="BT9" s="429"/>
      <c r="BU9" s="430"/>
      <c r="BV9" s="428">
        <v>-2311</v>
      </c>
      <c r="BW9" s="429"/>
      <c r="BX9" s="429"/>
      <c r="BY9" s="429"/>
      <c r="BZ9" s="429"/>
      <c r="CA9" s="429"/>
      <c r="CB9" s="429"/>
      <c r="CC9" s="430"/>
      <c r="CD9" s="431" t="s">
        <v>116</v>
      </c>
      <c r="CE9" s="432"/>
      <c r="CF9" s="432"/>
      <c r="CG9" s="432"/>
      <c r="CH9" s="432"/>
      <c r="CI9" s="432"/>
      <c r="CJ9" s="432"/>
      <c r="CK9" s="432"/>
      <c r="CL9" s="432"/>
      <c r="CM9" s="432"/>
      <c r="CN9" s="432"/>
      <c r="CO9" s="432"/>
      <c r="CP9" s="432"/>
      <c r="CQ9" s="432"/>
      <c r="CR9" s="432"/>
      <c r="CS9" s="433"/>
      <c r="CT9" s="425">
        <v>19.399999999999999</v>
      </c>
      <c r="CU9" s="426"/>
      <c r="CV9" s="426"/>
      <c r="CW9" s="426"/>
      <c r="CX9" s="426"/>
      <c r="CY9" s="426"/>
      <c r="CZ9" s="426"/>
      <c r="DA9" s="427"/>
      <c r="DB9" s="425">
        <v>20.399999999999999</v>
      </c>
      <c r="DC9" s="426"/>
      <c r="DD9" s="426"/>
      <c r="DE9" s="426"/>
      <c r="DF9" s="426"/>
      <c r="DG9" s="426"/>
      <c r="DH9" s="426"/>
      <c r="DI9" s="427"/>
      <c r="DJ9" s="185"/>
      <c r="DK9" s="185"/>
      <c r="DL9" s="185"/>
      <c r="DM9" s="185"/>
      <c r="DN9" s="185"/>
      <c r="DO9" s="185"/>
    </row>
    <row r="10" spans="1:119" ht="18.75" customHeight="1" thickBot="1">
      <c r="A10" s="186"/>
      <c r="B10" s="422"/>
      <c r="C10" s="423"/>
      <c r="D10" s="423"/>
      <c r="E10" s="423"/>
      <c r="F10" s="423"/>
      <c r="G10" s="423"/>
      <c r="H10" s="423"/>
      <c r="I10" s="423"/>
      <c r="J10" s="423"/>
      <c r="K10" s="471"/>
      <c r="L10" s="478" t="s">
        <v>117</v>
      </c>
      <c r="M10" s="458"/>
      <c r="N10" s="458"/>
      <c r="O10" s="458"/>
      <c r="P10" s="458"/>
      <c r="Q10" s="459"/>
      <c r="R10" s="479">
        <v>34227</v>
      </c>
      <c r="S10" s="480"/>
      <c r="T10" s="480"/>
      <c r="U10" s="480"/>
      <c r="V10" s="481"/>
      <c r="W10" s="416"/>
      <c r="X10" s="417"/>
      <c r="Y10" s="417"/>
      <c r="Z10" s="417"/>
      <c r="AA10" s="417"/>
      <c r="AB10" s="417"/>
      <c r="AC10" s="417"/>
      <c r="AD10" s="417"/>
      <c r="AE10" s="417"/>
      <c r="AF10" s="417"/>
      <c r="AG10" s="417"/>
      <c r="AH10" s="417"/>
      <c r="AI10" s="417"/>
      <c r="AJ10" s="417"/>
      <c r="AK10" s="417"/>
      <c r="AL10" s="420"/>
      <c r="AM10" s="457" t="s">
        <v>118</v>
      </c>
      <c r="AN10" s="458"/>
      <c r="AO10" s="458"/>
      <c r="AP10" s="458"/>
      <c r="AQ10" s="458"/>
      <c r="AR10" s="458"/>
      <c r="AS10" s="458"/>
      <c r="AT10" s="459"/>
      <c r="AU10" s="460" t="s">
        <v>119</v>
      </c>
      <c r="AV10" s="461"/>
      <c r="AW10" s="461"/>
      <c r="AX10" s="461"/>
      <c r="AY10" s="462" t="s">
        <v>120</v>
      </c>
      <c r="AZ10" s="463"/>
      <c r="BA10" s="463"/>
      <c r="BB10" s="463"/>
      <c r="BC10" s="463"/>
      <c r="BD10" s="463"/>
      <c r="BE10" s="463"/>
      <c r="BF10" s="463"/>
      <c r="BG10" s="463"/>
      <c r="BH10" s="463"/>
      <c r="BI10" s="463"/>
      <c r="BJ10" s="463"/>
      <c r="BK10" s="463"/>
      <c r="BL10" s="463"/>
      <c r="BM10" s="464"/>
      <c r="BN10" s="428">
        <v>431480</v>
      </c>
      <c r="BO10" s="429"/>
      <c r="BP10" s="429"/>
      <c r="BQ10" s="429"/>
      <c r="BR10" s="429"/>
      <c r="BS10" s="429"/>
      <c r="BT10" s="429"/>
      <c r="BU10" s="430"/>
      <c r="BV10" s="428">
        <v>342547</v>
      </c>
      <c r="BW10" s="429"/>
      <c r="BX10" s="429"/>
      <c r="BY10" s="429"/>
      <c r="BZ10" s="429"/>
      <c r="CA10" s="429"/>
      <c r="CB10" s="429"/>
      <c r="CC10" s="430"/>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22"/>
      <c r="C11" s="423"/>
      <c r="D11" s="423"/>
      <c r="E11" s="423"/>
      <c r="F11" s="423"/>
      <c r="G11" s="423"/>
      <c r="H11" s="423"/>
      <c r="I11" s="423"/>
      <c r="J11" s="423"/>
      <c r="K11" s="471"/>
      <c r="L11" s="482" t="s">
        <v>122</v>
      </c>
      <c r="M11" s="483"/>
      <c r="N11" s="483"/>
      <c r="O11" s="483"/>
      <c r="P11" s="483"/>
      <c r="Q11" s="484"/>
      <c r="R11" s="485" t="s">
        <v>123</v>
      </c>
      <c r="S11" s="486"/>
      <c r="T11" s="486"/>
      <c r="U11" s="486"/>
      <c r="V11" s="487"/>
      <c r="W11" s="416"/>
      <c r="X11" s="417"/>
      <c r="Y11" s="417"/>
      <c r="Z11" s="417"/>
      <c r="AA11" s="417"/>
      <c r="AB11" s="417"/>
      <c r="AC11" s="417"/>
      <c r="AD11" s="417"/>
      <c r="AE11" s="417"/>
      <c r="AF11" s="417"/>
      <c r="AG11" s="417"/>
      <c r="AH11" s="417"/>
      <c r="AI11" s="417"/>
      <c r="AJ11" s="417"/>
      <c r="AK11" s="417"/>
      <c r="AL11" s="420"/>
      <c r="AM11" s="457" t="s">
        <v>124</v>
      </c>
      <c r="AN11" s="458"/>
      <c r="AO11" s="458"/>
      <c r="AP11" s="458"/>
      <c r="AQ11" s="458"/>
      <c r="AR11" s="458"/>
      <c r="AS11" s="458"/>
      <c r="AT11" s="459"/>
      <c r="AU11" s="460" t="s">
        <v>125</v>
      </c>
      <c r="AV11" s="461"/>
      <c r="AW11" s="461"/>
      <c r="AX11" s="461"/>
      <c r="AY11" s="462" t="s">
        <v>126</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127</v>
      </c>
      <c r="CE11" s="432"/>
      <c r="CF11" s="432"/>
      <c r="CG11" s="432"/>
      <c r="CH11" s="432"/>
      <c r="CI11" s="432"/>
      <c r="CJ11" s="432"/>
      <c r="CK11" s="432"/>
      <c r="CL11" s="432"/>
      <c r="CM11" s="432"/>
      <c r="CN11" s="432"/>
      <c r="CO11" s="432"/>
      <c r="CP11" s="432"/>
      <c r="CQ11" s="432"/>
      <c r="CR11" s="432"/>
      <c r="CS11" s="433"/>
      <c r="CT11" s="468" t="s">
        <v>128</v>
      </c>
      <c r="CU11" s="469"/>
      <c r="CV11" s="469"/>
      <c r="CW11" s="469"/>
      <c r="CX11" s="469"/>
      <c r="CY11" s="469"/>
      <c r="CZ11" s="469"/>
      <c r="DA11" s="470"/>
      <c r="DB11" s="468" t="s">
        <v>129</v>
      </c>
      <c r="DC11" s="469"/>
      <c r="DD11" s="469"/>
      <c r="DE11" s="469"/>
      <c r="DF11" s="469"/>
      <c r="DG11" s="469"/>
      <c r="DH11" s="469"/>
      <c r="DI11" s="470"/>
      <c r="DJ11" s="185"/>
      <c r="DK11" s="185"/>
      <c r="DL11" s="185"/>
      <c r="DM11" s="185"/>
      <c r="DN11" s="185"/>
      <c r="DO11" s="185"/>
    </row>
    <row r="12" spans="1:119" ht="18.75" customHeight="1">
      <c r="A12" s="186"/>
      <c r="B12" s="488" t="s">
        <v>130</v>
      </c>
      <c r="C12" s="489"/>
      <c r="D12" s="489"/>
      <c r="E12" s="489"/>
      <c r="F12" s="489"/>
      <c r="G12" s="489"/>
      <c r="H12" s="489"/>
      <c r="I12" s="489"/>
      <c r="J12" s="489"/>
      <c r="K12" s="490"/>
      <c r="L12" s="497" t="s">
        <v>131</v>
      </c>
      <c r="M12" s="498"/>
      <c r="N12" s="498"/>
      <c r="O12" s="498"/>
      <c r="P12" s="498"/>
      <c r="Q12" s="499"/>
      <c r="R12" s="500">
        <v>30439</v>
      </c>
      <c r="S12" s="501"/>
      <c r="T12" s="501"/>
      <c r="U12" s="501"/>
      <c r="V12" s="502"/>
      <c r="W12" s="503" t="s">
        <v>1</v>
      </c>
      <c r="X12" s="461"/>
      <c r="Y12" s="461"/>
      <c r="Z12" s="461"/>
      <c r="AA12" s="461"/>
      <c r="AB12" s="504"/>
      <c r="AC12" s="460" t="s">
        <v>132</v>
      </c>
      <c r="AD12" s="461"/>
      <c r="AE12" s="461"/>
      <c r="AF12" s="461"/>
      <c r="AG12" s="504"/>
      <c r="AH12" s="460" t="s">
        <v>133</v>
      </c>
      <c r="AI12" s="461"/>
      <c r="AJ12" s="461"/>
      <c r="AK12" s="461"/>
      <c r="AL12" s="505"/>
      <c r="AM12" s="457" t="s">
        <v>134</v>
      </c>
      <c r="AN12" s="458"/>
      <c r="AO12" s="458"/>
      <c r="AP12" s="458"/>
      <c r="AQ12" s="458"/>
      <c r="AR12" s="458"/>
      <c r="AS12" s="458"/>
      <c r="AT12" s="459"/>
      <c r="AU12" s="460" t="s">
        <v>104</v>
      </c>
      <c r="AV12" s="461"/>
      <c r="AW12" s="461"/>
      <c r="AX12" s="461"/>
      <c r="AY12" s="462" t="s">
        <v>135</v>
      </c>
      <c r="AZ12" s="463"/>
      <c r="BA12" s="463"/>
      <c r="BB12" s="463"/>
      <c r="BC12" s="463"/>
      <c r="BD12" s="463"/>
      <c r="BE12" s="463"/>
      <c r="BF12" s="463"/>
      <c r="BG12" s="463"/>
      <c r="BH12" s="463"/>
      <c r="BI12" s="463"/>
      <c r="BJ12" s="463"/>
      <c r="BK12" s="463"/>
      <c r="BL12" s="463"/>
      <c r="BM12" s="464"/>
      <c r="BN12" s="428">
        <v>550000</v>
      </c>
      <c r="BO12" s="429"/>
      <c r="BP12" s="429"/>
      <c r="BQ12" s="429"/>
      <c r="BR12" s="429"/>
      <c r="BS12" s="429"/>
      <c r="BT12" s="429"/>
      <c r="BU12" s="430"/>
      <c r="BV12" s="428">
        <v>700000</v>
      </c>
      <c r="BW12" s="429"/>
      <c r="BX12" s="429"/>
      <c r="BY12" s="429"/>
      <c r="BZ12" s="429"/>
      <c r="CA12" s="429"/>
      <c r="CB12" s="429"/>
      <c r="CC12" s="430"/>
      <c r="CD12" s="431" t="s">
        <v>136</v>
      </c>
      <c r="CE12" s="432"/>
      <c r="CF12" s="432"/>
      <c r="CG12" s="432"/>
      <c r="CH12" s="432"/>
      <c r="CI12" s="432"/>
      <c r="CJ12" s="432"/>
      <c r="CK12" s="432"/>
      <c r="CL12" s="432"/>
      <c r="CM12" s="432"/>
      <c r="CN12" s="432"/>
      <c r="CO12" s="432"/>
      <c r="CP12" s="432"/>
      <c r="CQ12" s="432"/>
      <c r="CR12" s="432"/>
      <c r="CS12" s="433"/>
      <c r="CT12" s="468" t="s">
        <v>128</v>
      </c>
      <c r="CU12" s="469"/>
      <c r="CV12" s="469"/>
      <c r="CW12" s="469"/>
      <c r="CX12" s="469"/>
      <c r="CY12" s="469"/>
      <c r="CZ12" s="469"/>
      <c r="DA12" s="470"/>
      <c r="DB12" s="468" t="s">
        <v>137</v>
      </c>
      <c r="DC12" s="469"/>
      <c r="DD12" s="469"/>
      <c r="DE12" s="469"/>
      <c r="DF12" s="469"/>
      <c r="DG12" s="469"/>
      <c r="DH12" s="469"/>
      <c r="DI12" s="470"/>
      <c r="DJ12" s="185"/>
      <c r="DK12" s="185"/>
      <c r="DL12" s="185"/>
      <c r="DM12" s="185"/>
      <c r="DN12" s="185"/>
      <c r="DO12" s="185"/>
    </row>
    <row r="13" spans="1:119" ht="18.75" customHeight="1">
      <c r="A13" s="186"/>
      <c r="B13" s="491"/>
      <c r="C13" s="492"/>
      <c r="D13" s="492"/>
      <c r="E13" s="492"/>
      <c r="F13" s="492"/>
      <c r="G13" s="492"/>
      <c r="H13" s="492"/>
      <c r="I13" s="492"/>
      <c r="J13" s="492"/>
      <c r="K13" s="493"/>
      <c r="L13" s="196"/>
      <c r="M13" s="516" t="s">
        <v>138</v>
      </c>
      <c r="N13" s="517"/>
      <c r="O13" s="517"/>
      <c r="P13" s="517"/>
      <c r="Q13" s="518"/>
      <c r="R13" s="509">
        <v>30258</v>
      </c>
      <c r="S13" s="510"/>
      <c r="T13" s="510"/>
      <c r="U13" s="510"/>
      <c r="V13" s="511"/>
      <c r="W13" s="444" t="s">
        <v>139</v>
      </c>
      <c r="X13" s="445"/>
      <c r="Y13" s="445"/>
      <c r="Z13" s="445"/>
      <c r="AA13" s="445"/>
      <c r="AB13" s="435"/>
      <c r="AC13" s="479">
        <v>1204</v>
      </c>
      <c r="AD13" s="480"/>
      <c r="AE13" s="480"/>
      <c r="AF13" s="480"/>
      <c r="AG13" s="519"/>
      <c r="AH13" s="479">
        <v>1086</v>
      </c>
      <c r="AI13" s="480"/>
      <c r="AJ13" s="480"/>
      <c r="AK13" s="480"/>
      <c r="AL13" s="481"/>
      <c r="AM13" s="457" t="s">
        <v>140</v>
      </c>
      <c r="AN13" s="458"/>
      <c r="AO13" s="458"/>
      <c r="AP13" s="458"/>
      <c r="AQ13" s="458"/>
      <c r="AR13" s="458"/>
      <c r="AS13" s="458"/>
      <c r="AT13" s="459"/>
      <c r="AU13" s="460" t="s">
        <v>141</v>
      </c>
      <c r="AV13" s="461"/>
      <c r="AW13" s="461"/>
      <c r="AX13" s="461"/>
      <c r="AY13" s="462" t="s">
        <v>142</v>
      </c>
      <c r="AZ13" s="463"/>
      <c r="BA13" s="463"/>
      <c r="BB13" s="463"/>
      <c r="BC13" s="463"/>
      <c r="BD13" s="463"/>
      <c r="BE13" s="463"/>
      <c r="BF13" s="463"/>
      <c r="BG13" s="463"/>
      <c r="BH13" s="463"/>
      <c r="BI13" s="463"/>
      <c r="BJ13" s="463"/>
      <c r="BK13" s="463"/>
      <c r="BL13" s="463"/>
      <c r="BM13" s="464"/>
      <c r="BN13" s="428">
        <v>-249169</v>
      </c>
      <c r="BO13" s="429"/>
      <c r="BP13" s="429"/>
      <c r="BQ13" s="429"/>
      <c r="BR13" s="429"/>
      <c r="BS13" s="429"/>
      <c r="BT13" s="429"/>
      <c r="BU13" s="430"/>
      <c r="BV13" s="428">
        <v>-359764</v>
      </c>
      <c r="BW13" s="429"/>
      <c r="BX13" s="429"/>
      <c r="BY13" s="429"/>
      <c r="BZ13" s="429"/>
      <c r="CA13" s="429"/>
      <c r="CB13" s="429"/>
      <c r="CC13" s="430"/>
      <c r="CD13" s="431" t="s">
        <v>143</v>
      </c>
      <c r="CE13" s="432"/>
      <c r="CF13" s="432"/>
      <c r="CG13" s="432"/>
      <c r="CH13" s="432"/>
      <c r="CI13" s="432"/>
      <c r="CJ13" s="432"/>
      <c r="CK13" s="432"/>
      <c r="CL13" s="432"/>
      <c r="CM13" s="432"/>
      <c r="CN13" s="432"/>
      <c r="CO13" s="432"/>
      <c r="CP13" s="432"/>
      <c r="CQ13" s="432"/>
      <c r="CR13" s="432"/>
      <c r="CS13" s="433"/>
      <c r="CT13" s="425">
        <v>14.1</v>
      </c>
      <c r="CU13" s="426"/>
      <c r="CV13" s="426"/>
      <c r="CW13" s="426"/>
      <c r="CX13" s="426"/>
      <c r="CY13" s="426"/>
      <c r="CZ13" s="426"/>
      <c r="DA13" s="427"/>
      <c r="DB13" s="425">
        <v>14.7</v>
      </c>
      <c r="DC13" s="426"/>
      <c r="DD13" s="426"/>
      <c r="DE13" s="426"/>
      <c r="DF13" s="426"/>
      <c r="DG13" s="426"/>
      <c r="DH13" s="426"/>
      <c r="DI13" s="427"/>
      <c r="DJ13" s="185"/>
      <c r="DK13" s="185"/>
      <c r="DL13" s="185"/>
      <c r="DM13" s="185"/>
      <c r="DN13" s="185"/>
      <c r="DO13" s="185"/>
    </row>
    <row r="14" spans="1:119" ht="18.75" customHeight="1" thickBot="1">
      <c r="A14" s="186"/>
      <c r="B14" s="491"/>
      <c r="C14" s="492"/>
      <c r="D14" s="492"/>
      <c r="E14" s="492"/>
      <c r="F14" s="492"/>
      <c r="G14" s="492"/>
      <c r="H14" s="492"/>
      <c r="I14" s="492"/>
      <c r="J14" s="492"/>
      <c r="K14" s="493"/>
      <c r="L14" s="506" t="s">
        <v>144</v>
      </c>
      <c r="M14" s="507"/>
      <c r="N14" s="507"/>
      <c r="O14" s="507"/>
      <c r="P14" s="507"/>
      <c r="Q14" s="508"/>
      <c r="R14" s="509">
        <v>31162</v>
      </c>
      <c r="S14" s="510"/>
      <c r="T14" s="510"/>
      <c r="U14" s="510"/>
      <c r="V14" s="511"/>
      <c r="W14" s="418"/>
      <c r="X14" s="419"/>
      <c r="Y14" s="419"/>
      <c r="Z14" s="419"/>
      <c r="AA14" s="419"/>
      <c r="AB14" s="408"/>
      <c r="AC14" s="512">
        <v>8.9</v>
      </c>
      <c r="AD14" s="513"/>
      <c r="AE14" s="513"/>
      <c r="AF14" s="513"/>
      <c r="AG14" s="514"/>
      <c r="AH14" s="512">
        <v>7.5</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145</v>
      </c>
      <c r="CE14" s="521"/>
      <c r="CF14" s="521"/>
      <c r="CG14" s="521"/>
      <c r="CH14" s="521"/>
      <c r="CI14" s="521"/>
      <c r="CJ14" s="521"/>
      <c r="CK14" s="521"/>
      <c r="CL14" s="521"/>
      <c r="CM14" s="521"/>
      <c r="CN14" s="521"/>
      <c r="CO14" s="521"/>
      <c r="CP14" s="521"/>
      <c r="CQ14" s="521"/>
      <c r="CR14" s="521"/>
      <c r="CS14" s="522"/>
      <c r="CT14" s="523">
        <v>123.1</v>
      </c>
      <c r="CU14" s="524"/>
      <c r="CV14" s="524"/>
      <c r="CW14" s="524"/>
      <c r="CX14" s="524"/>
      <c r="CY14" s="524"/>
      <c r="CZ14" s="524"/>
      <c r="DA14" s="525"/>
      <c r="DB14" s="523">
        <v>118.2</v>
      </c>
      <c r="DC14" s="524"/>
      <c r="DD14" s="524"/>
      <c r="DE14" s="524"/>
      <c r="DF14" s="524"/>
      <c r="DG14" s="524"/>
      <c r="DH14" s="524"/>
      <c r="DI14" s="525"/>
      <c r="DJ14" s="185"/>
      <c r="DK14" s="185"/>
      <c r="DL14" s="185"/>
      <c r="DM14" s="185"/>
      <c r="DN14" s="185"/>
      <c r="DO14" s="185"/>
    </row>
    <row r="15" spans="1:119" ht="18.75" customHeight="1">
      <c r="A15" s="186"/>
      <c r="B15" s="491"/>
      <c r="C15" s="492"/>
      <c r="D15" s="492"/>
      <c r="E15" s="492"/>
      <c r="F15" s="492"/>
      <c r="G15" s="492"/>
      <c r="H15" s="492"/>
      <c r="I15" s="492"/>
      <c r="J15" s="492"/>
      <c r="K15" s="493"/>
      <c r="L15" s="196"/>
      <c r="M15" s="516" t="s">
        <v>146</v>
      </c>
      <c r="N15" s="517"/>
      <c r="O15" s="517"/>
      <c r="P15" s="517"/>
      <c r="Q15" s="518"/>
      <c r="R15" s="509">
        <v>30952</v>
      </c>
      <c r="S15" s="510"/>
      <c r="T15" s="510"/>
      <c r="U15" s="510"/>
      <c r="V15" s="511"/>
      <c r="W15" s="444" t="s">
        <v>147</v>
      </c>
      <c r="X15" s="445"/>
      <c r="Y15" s="445"/>
      <c r="Z15" s="445"/>
      <c r="AA15" s="445"/>
      <c r="AB15" s="435"/>
      <c r="AC15" s="479">
        <v>3057</v>
      </c>
      <c r="AD15" s="480"/>
      <c r="AE15" s="480"/>
      <c r="AF15" s="480"/>
      <c r="AG15" s="519"/>
      <c r="AH15" s="479">
        <v>3376</v>
      </c>
      <c r="AI15" s="480"/>
      <c r="AJ15" s="480"/>
      <c r="AK15" s="480"/>
      <c r="AL15" s="481"/>
      <c r="AM15" s="457"/>
      <c r="AN15" s="458"/>
      <c r="AO15" s="458"/>
      <c r="AP15" s="458"/>
      <c r="AQ15" s="458"/>
      <c r="AR15" s="458"/>
      <c r="AS15" s="458"/>
      <c r="AT15" s="459"/>
      <c r="AU15" s="460"/>
      <c r="AV15" s="461"/>
      <c r="AW15" s="461"/>
      <c r="AX15" s="461"/>
      <c r="AY15" s="388" t="s">
        <v>148</v>
      </c>
      <c r="AZ15" s="389"/>
      <c r="BA15" s="389"/>
      <c r="BB15" s="389"/>
      <c r="BC15" s="389"/>
      <c r="BD15" s="389"/>
      <c r="BE15" s="389"/>
      <c r="BF15" s="389"/>
      <c r="BG15" s="389"/>
      <c r="BH15" s="389"/>
      <c r="BI15" s="389"/>
      <c r="BJ15" s="389"/>
      <c r="BK15" s="389"/>
      <c r="BL15" s="389"/>
      <c r="BM15" s="390"/>
      <c r="BN15" s="391">
        <v>2776472</v>
      </c>
      <c r="BO15" s="392"/>
      <c r="BP15" s="392"/>
      <c r="BQ15" s="392"/>
      <c r="BR15" s="392"/>
      <c r="BS15" s="392"/>
      <c r="BT15" s="392"/>
      <c r="BU15" s="393"/>
      <c r="BV15" s="391">
        <v>2749330</v>
      </c>
      <c r="BW15" s="392"/>
      <c r="BX15" s="392"/>
      <c r="BY15" s="392"/>
      <c r="BZ15" s="392"/>
      <c r="CA15" s="392"/>
      <c r="CB15" s="392"/>
      <c r="CC15" s="393"/>
      <c r="CD15" s="526" t="s">
        <v>149</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491"/>
      <c r="C16" s="492"/>
      <c r="D16" s="492"/>
      <c r="E16" s="492"/>
      <c r="F16" s="492"/>
      <c r="G16" s="492"/>
      <c r="H16" s="492"/>
      <c r="I16" s="492"/>
      <c r="J16" s="492"/>
      <c r="K16" s="493"/>
      <c r="L16" s="506" t="s">
        <v>150</v>
      </c>
      <c r="M16" s="537"/>
      <c r="N16" s="537"/>
      <c r="O16" s="537"/>
      <c r="P16" s="537"/>
      <c r="Q16" s="538"/>
      <c r="R16" s="529" t="s">
        <v>151</v>
      </c>
      <c r="S16" s="530"/>
      <c r="T16" s="530"/>
      <c r="U16" s="530"/>
      <c r="V16" s="531"/>
      <c r="W16" s="418"/>
      <c r="X16" s="419"/>
      <c r="Y16" s="419"/>
      <c r="Z16" s="419"/>
      <c r="AA16" s="419"/>
      <c r="AB16" s="408"/>
      <c r="AC16" s="512">
        <v>22.7</v>
      </c>
      <c r="AD16" s="513"/>
      <c r="AE16" s="513"/>
      <c r="AF16" s="513"/>
      <c r="AG16" s="514"/>
      <c r="AH16" s="512">
        <v>23.5</v>
      </c>
      <c r="AI16" s="513"/>
      <c r="AJ16" s="513"/>
      <c r="AK16" s="513"/>
      <c r="AL16" s="515"/>
      <c r="AM16" s="457"/>
      <c r="AN16" s="458"/>
      <c r="AO16" s="458"/>
      <c r="AP16" s="458"/>
      <c r="AQ16" s="458"/>
      <c r="AR16" s="458"/>
      <c r="AS16" s="458"/>
      <c r="AT16" s="459"/>
      <c r="AU16" s="460"/>
      <c r="AV16" s="461"/>
      <c r="AW16" s="461"/>
      <c r="AX16" s="461"/>
      <c r="AY16" s="462" t="s">
        <v>152</v>
      </c>
      <c r="AZ16" s="463"/>
      <c r="BA16" s="463"/>
      <c r="BB16" s="463"/>
      <c r="BC16" s="463"/>
      <c r="BD16" s="463"/>
      <c r="BE16" s="463"/>
      <c r="BF16" s="463"/>
      <c r="BG16" s="463"/>
      <c r="BH16" s="463"/>
      <c r="BI16" s="463"/>
      <c r="BJ16" s="463"/>
      <c r="BK16" s="463"/>
      <c r="BL16" s="463"/>
      <c r="BM16" s="464"/>
      <c r="BN16" s="428">
        <v>9361115</v>
      </c>
      <c r="BO16" s="429"/>
      <c r="BP16" s="429"/>
      <c r="BQ16" s="429"/>
      <c r="BR16" s="429"/>
      <c r="BS16" s="429"/>
      <c r="BT16" s="429"/>
      <c r="BU16" s="430"/>
      <c r="BV16" s="428">
        <v>9359983</v>
      </c>
      <c r="BW16" s="429"/>
      <c r="BX16" s="429"/>
      <c r="BY16" s="429"/>
      <c r="BZ16" s="429"/>
      <c r="CA16" s="429"/>
      <c r="CB16" s="429"/>
      <c r="CC16" s="430"/>
      <c r="CD16" s="200"/>
      <c r="CE16" s="535" t="s">
        <v>153</v>
      </c>
      <c r="CF16" s="535"/>
      <c r="CG16" s="535"/>
      <c r="CH16" s="535"/>
      <c r="CI16" s="535"/>
      <c r="CJ16" s="535"/>
      <c r="CK16" s="535"/>
      <c r="CL16" s="535"/>
      <c r="CM16" s="535"/>
      <c r="CN16" s="535"/>
      <c r="CO16" s="535"/>
      <c r="CP16" s="535"/>
      <c r="CQ16" s="535"/>
      <c r="CR16" s="535"/>
      <c r="CS16" s="536"/>
      <c r="CT16" s="425">
        <v>24.7</v>
      </c>
      <c r="CU16" s="426"/>
      <c r="CV16" s="426"/>
      <c r="CW16" s="426"/>
      <c r="CX16" s="426"/>
      <c r="CY16" s="426"/>
      <c r="CZ16" s="426"/>
      <c r="DA16" s="427"/>
      <c r="DB16" s="425">
        <v>55.9</v>
      </c>
      <c r="DC16" s="426"/>
      <c r="DD16" s="426"/>
      <c r="DE16" s="426"/>
      <c r="DF16" s="426"/>
      <c r="DG16" s="426"/>
      <c r="DH16" s="426"/>
      <c r="DI16" s="427"/>
      <c r="DJ16" s="185"/>
      <c r="DK16" s="185"/>
      <c r="DL16" s="185"/>
      <c r="DM16" s="185"/>
      <c r="DN16" s="185"/>
      <c r="DO16" s="185"/>
    </row>
    <row r="17" spans="1:119" ht="18.75" customHeight="1" thickBot="1">
      <c r="A17" s="186"/>
      <c r="B17" s="494"/>
      <c r="C17" s="495"/>
      <c r="D17" s="495"/>
      <c r="E17" s="495"/>
      <c r="F17" s="495"/>
      <c r="G17" s="495"/>
      <c r="H17" s="495"/>
      <c r="I17" s="495"/>
      <c r="J17" s="495"/>
      <c r="K17" s="496"/>
      <c r="L17" s="201"/>
      <c r="M17" s="532" t="s">
        <v>154</v>
      </c>
      <c r="N17" s="533"/>
      <c r="O17" s="533"/>
      <c r="P17" s="533"/>
      <c r="Q17" s="534"/>
      <c r="R17" s="529" t="s">
        <v>155</v>
      </c>
      <c r="S17" s="530"/>
      <c r="T17" s="530"/>
      <c r="U17" s="530"/>
      <c r="V17" s="531"/>
      <c r="W17" s="444" t="s">
        <v>156</v>
      </c>
      <c r="X17" s="445"/>
      <c r="Y17" s="445"/>
      <c r="Z17" s="445"/>
      <c r="AA17" s="445"/>
      <c r="AB17" s="435"/>
      <c r="AC17" s="479">
        <v>9230</v>
      </c>
      <c r="AD17" s="480"/>
      <c r="AE17" s="480"/>
      <c r="AF17" s="480"/>
      <c r="AG17" s="519"/>
      <c r="AH17" s="479">
        <v>9923</v>
      </c>
      <c r="AI17" s="480"/>
      <c r="AJ17" s="480"/>
      <c r="AK17" s="480"/>
      <c r="AL17" s="481"/>
      <c r="AM17" s="457"/>
      <c r="AN17" s="458"/>
      <c r="AO17" s="458"/>
      <c r="AP17" s="458"/>
      <c r="AQ17" s="458"/>
      <c r="AR17" s="458"/>
      <c r="AS17" s="458"/>
      <c r="AT17" s="459"/>
      <c r="AU17" s="460"/>
      <c r="AV17" s="461"/>
      <c r="AW17" s="461"/>
      <c r="AX17" s="461"/>
      <c r="AY17" s="462" t="s">
        <v>157</v>
      </c>
      <c r="AZ17" s="463"/>
      <c r="BA17" s="463"/>
      <c r="BB17" s="463"/>
      <c r="BC17" s="463"/>
      <c r="BD17" s="463"/>
      <c r="BE17" s="463"/>
      <c r="BF17" s="463"/>
      <c r="BG17" s="463"/>
      <c r="BH17" s="463"/>
      <c r="BI17" s="463"/>
      <c r="BJ17" s="463"/>
      <c r="BK17" s="463"/>
      <c r="BL17" s="463"/>
      <c r="BM17" s="464"/>
      <c r="BN17" s="428">
        <v>3491339</v>
      </c>
      <c r="BO17" s="429"/>
      <c r="BP17" s="429"/>
      <c r="BQ17" s="429"/>
      <c r="BR17" s="429"/>
      <c r="BS17" s="429"/>
      <c r="BT17" s="429"/>
      <c r="BU17" s="430"/>
      <c r="BV17" s="428">
        <v>3458180</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c r="A18" s="186"/>
      <c r="B18" s="539" t="s">
        <v>158</v>
      </c>
      <c r="C18" s="471"/>
      <c r="D18" s="471"/>
      <c r="E18" s="540"/>
      <c r="F18" s="540"/>
      <c r="G18" s="540"/>
      <c r="H18" s="540"/>
      <c r="I18" s="540"/>
      <c r="J18" s="540"/>
      <c r="K18" s="540"/>
      <c r="L18" s="541">
        <v>247.5</v>
      </c>
      <c r="M18" s="541"/>
      <c r="N18" s="541"/>
      <c r="O18" s="541"/>
      <c r="P18" s="541"/>
      <c r="Q18" s="541"/>
      <c r="R18" s="542"/>
      <c r="S18" s="542"/>
      <c r="T18" s="542"/>
      <c r="U18" s="542"/>
      <c r="V18" s="543"/>
      <c r="W18" s="446"/>
      <c r="X18" s="447"/>
      <c r="Y18" s="447"/>
      <c r="Z18" s="447"/>
      <c r="AA18" s="447"/>
      <c r="AB18" s="438"/>
      <c r="AC18" s="544">
        <v>68.400000000000006</v>
      </c>
      <c r="AD18" s="545"/>
      <c r="AE18" s="545"/>
      <c r="AF18" s="545"/>
      <c r="AG18" s="546"/>
      <c r="AH18" s="544">
        <v>69</v>
      </c>
      <c r="AI18" s="545"/>
      <c r="AJ18" s="545"/>
      <c r="AK18" s="545"/>
      <c r="AL18" s="547"/>
      <c r="AM18" s="457"/>
      <c r="AN18" s="458"/>
      <c r="AO18" s="458"/>
      <c r="AP18" s="458"/>
      <c r="AQ18" s="458"/>
      <c r="AR18" s="458"/>
      <c r="AS18" s="458"/>
      <c r="AT18" s="459"/>
      <c r="AU18" s="460"/>
      <c r="AV18" s="461"/>
      <c r="AW18" s="461"/>
      <c r="AX18" s="461"/>
      <c r="AY18" s="462" t="s">
        <v>159</v>
      </c>
      <c r="AZ18" s="463"/>
      <c r="BA18" s="463"/>
      <c r="BB18" s="463"/>
      <c r="BC18" s="463"/>
      <c r="BD18" s="463"/>
      <c r="BE18" s="463"/>
      <c r="BF18" s="463"/>
      <c r="BG18" s="463"/>
      <c r="BH18" s="463"/>
      <c r="BI18" s="463"/>
      <c r="BJ18" s="463"/>
      <c r="BK18" s="463"/>
      <c r="BL18" s="463"/>
      <c r="BM18" s="464"/>
      <c r="BN18" s="428">
        <v>11091174</v>
      </c>
      <c r="BO18" s="429"/>
      <c r="BP18" s="429"/>
      <c r="BQ18" s="429"/>
      <c r="BR18" s="429"/>
      <c r="BS18" s="429"/>
      <c r="BT18" s="429"/>
      <c r="BU18" s="430"/>
      <c r="BV18" s="428">
        <v>11262712</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c r="A19" s="186"/>
      <c r="B19" s="539" t="s">
        <v>160</v>
      </c>
      <c r="C19" s="471"/>
      <c r="D19" s="471"/>
      <c r="E19" s="540"/>
      <c r="F19" s="540"/>
      <c r="G19" s="540"/>
      <c r="H19" s="540"/>
      <c r="I19" s="540"/>
      <c r="J19" s="540"/>
      <c r="K19" s="540"/>
      <c r="L19" s="548">
        <v>126</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161</v>
      </c>
      <c r="AZ19" s="463"/>
      <c r="BA19" s="463"/>
      <c r="BB19" s="463"/>
      <c r="BC19" s="463"/>
      <c r="BD19" s="463"/>
      <c r="BE19" s="463"/>
      <c r="BF19" s="463"/>
      <c r="BG19" s="463"/>
      <c r="BH19" s="463"/>
      <c r="BI19" s="463"/>
      <c r="BJ19" s="463"/>
      <c r="BK19" s="463"/>
      <c r="BL19" s="463"/>
      <c r="BM19" s="464"/>
      <c r="BN19" s="428">
        <v>13400613</v>
      </c>
      <c r="BO19" s="429"/>
      <c r="BP19" s="429"/>
      <c r="BQ19" s="429"/>
      <c r="BR19" s="429"/>
      <c r="BS19" s="429"/>
      <c r="BT19" s="429"/>
      <c r="BU19" s="430"/>
      <c r="BV19" s="428">
        <v>13821428</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c r="A20" s="186"/>
      <c r="B20" s="539" t="s">
        <v>162</v>
      </c>
      <c r="C20" s="471"/>
      <c r="D20" s="471"/>
      <c r="E20" s="540"/>
      <c r="F20" s="540"/>
      <c r="G20" s="540"/>
      <c r="H20" s="540"/>
      <c r="I20" s="540"/>
      <c r="J20" s="540"/>
      <c r="K20" s="540"/>
      <c r="L20" s="548">
        <v>11155</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c r="A21" s="186"/>
      <c r="B21" s="559" t="s">
        <v>163</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c r="A22" s="186"/>
      <c r="B22" s="562" t="s">
        <v>164</v>
      </c>
      <c r="C22" s="563"/>
      <c r="D22" s="564"/>
      <c r="E22" s="440" t="s">
        <v>1</v>
      </c>
      <c r="F22" s="445"/>
      <c r="G22" s="445"/>
      <c r="H22" s="445"/>
      <c r="I22" s="445"/>
      <c r="J22" s="445"/>
      <c r="K22" s="435"/>
      <c r="L22" s="440" t="s">
        <v>165</v>
      </c>
      <c r="M22" s="445"/>
      <c r="N22" s="445"/>
      <c r="O22" s="445"/>
      <c r="P22" s="435"/>
      <c r="Q22" s="571" t="s">
        <v>166</v>
      </c>
      <c r="R22" s="572"/>
      <c r="S22" s="572"/>
      <c r="T22" s="572"/>
      <c r="U22" s="572"/>
      <c r="V22" s="573"/>
      <c r="W22" s="577" t="s">
        <v>167</v>
      </c>
      <c r="X22" s="563"/>
      <c r="Y22" s="564"/>
      <c r="Z22" s="440" t="s">
        <v>1</v>
      </c>
      <c r="AA22" s="445"/>
      <c r="AB22" s="445"/>
      <c r="AC22" s="445"/>
      <c r="AD22" s="445"/>
      <c r="AE22" s="445"/>
      <c r="AF22" s="445"/>
      <c r="AG22" s="435"/>
      <c r="AH22" s="590" t="s">
        <v>168</v>
      </c>
      <c r="AI22" s="445"/>
      <c r="AJ22" s="445"/>
      <c r="AK22" s="445"/>
      <c r="AL22" s="435"/>
      <c r="AM22" s="590" t="s">
        <v>169</v>
      </c>
      <c r="AN22" s="591"/>
      <c r="AO22" s="591"/>
      <c r="AP22" s="591"/>
      <c r="AQ22" s="591"/>
      <c r="AR22" s="592"/>
      <c r="AS22" s="571" t="s">
        <v>166</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170</v>
      </c>
      <c r="AZ23" s="389"/>
      <c r="BA23" s="389"/>
      <c r="BB23" s="389"/>
      <c r="BC23" s="389"/>
      <c r="BD23" s="389"/>
      <c r="BE23" s="389"/>
      <c r="BF23" s="389"/>
      <c r="BG23" s="389"/>
      <c r="BH23" s="389"/>
      <c r="BI23" s="389"/>
      <c r="BJ23" s="389"/>
      <c r="BK23" s="389"/>
      <c r="BL23" s="389"/>
      <c r="BM23" s="390"/>
      <c r="BN23" s="428">
        <v>25205689</v>
      </c>
      <c r="BO23" s="429"/>
      <c r="BP23" s="429"/>
      <c r="BQ23" s="429"/>
      <c r="BR23" s="429"/>
      <c r="BS23" s="429"/>
      <c r="BT23" s="429"/>
      <c r="BU23" s="430"/>
      <c r="BV23" s="428">
        <v>25692570</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c r="A24" s="186"/>
      <c r="B24" s="565"/>
      <c r="C24" s="566"/>
      <c r="D24" s="567"/>
      <c r="E24" s="478" t="s">
        <v>171</v>
      </c>
      <c r="F24" s="458"/>
      <c r="G24" s="458"/>
      <c r="H24" s="458"/>
      <c r="I24" s="458"/>
      <c r="J24" s="458"/>
      <c r="K24" s="459"/>
      <c r="L24" s="479">
        <v>1</v>
      </c>
      <c r="M24" s="480"/>
      <c r="N24" s="480"/>
      <c r="O24" s="480"/>
      <c r="P24" s="519"/>
      <c r="Q24" s="479">
        <v>6970</v>
      </c>
      <c r="R24" s="480"/>
      <c r="S24" s="480"/>
      <c r="T24" s="480"/>
      <c r="U24" s="480"/>
      <c r="V24" s="519"/>
      <c r="W24" s="578"/>
      <c r="X24" s="566"/>
      <c r="Y24" s="567"/>
      <c r="Z24" s="478" t="s">
        <v>172</v>
      </c>
      <c r="AA24" s="458"/>
      <c r="AB24" s="458"/>
      <c r="AC24" s="458"/>
      <c r="AD24" s="458"/>
      <c r="AE24" s="458"/>
      <c r="AF24" s="458"/>
      <c r="AG24" s="459"/>
      <c r="AH24" s="479">
        <v>334</v>
      </c>
      <c r="AI24" s="480"/>
      <c r="AJ24" s="480"/>
      <c r="AK24" s="480"/>
      <c r="AL24" s="519"/>
      <c r="AM24" s="479">
        <v>1147624</v>
      </c>
      <c r="AN24" s="480"/>
      <c r="AO24" s="480"/>
      <c r="AP24" s="480"/>
      <c r="AQ24" s="480"/>
      <c r="AR24" s="519"/>
      <c r="AS24" s="479">
        <v>3436</v>
      </c>
      <c r="AT24" s="480"/>
      <c r="AU24" s="480"/>
      <c r="AV24" s="480"/>
      <c r="AW24" s="480"/>
      <c r="AX24" s="481"/>
      <c r="AY24" s="598" t="s">
        <v>173</v>
      </c>
      <c r="AZ24" s="599"/>
      <c r="BA24" s="599"/>
      <c r="BB24" s="599"/>
      <c r="BC24" s="599"/>
      <c r="BD24" s="599"/>
      <c r="BE24" s="599"/>
      <c r="BF24" s="599"/>
      <c r="BG24" s="599"/>
      <c r="BH24" s="599"/>
      <c r="BI24" s="599"/>
      <c r="BJ24" s="599"/>
      <c r="BK24" s="599"/>
      <c r="BL24" s="599"/>
      <c r="BM24" s="600"/>
      <c r="BN24" s="428">
        <v>15184139</v>
      </c>
      <c r="BO24" s="429"/>
      <c r="BP24" s="429"/>
      <c r="BQ24" s="429"/>
      <c r="BR24" s="429"/>
      <c r="BS24" s="429"/>
      <c r="BT24" s="429"/>
      <c r="BU24" s="430"/>
      <c r="BV24" s="428">
        <v>15237279</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c r="A25" s="186"/>
      <c r="B25" s="565"/>
      <c r="C25" s="566"/>
      <c r="D25" s="567"/>
      <c r="E25" s="478" t="s">
        <v>174</v>
      </c>
      <c r="F25" s="458"/>
      <c r="G25" s="458"/>
      <c r="H25" s="458"/>
      <c r="I25" s="458"/>
      <c r="J25" s="458"/>
      <c r="K25" s="459"/>
      <c r="L25" s="479">
        <v>1</v>
      </c>
      <c r="M25" s="480"/>
      <c r="N25" s="480"/>
      <c r="O25" s="480"/>
      <c r="P25" s="519"/>
      <c r="Q25" s="479">
        <v>6120</v>
      </c>
      <c r="R25" s="480"/>
      <c r="S25" s="480"/>
      <c r="T25" s="480"/>
      <c r="U25" s="480"/>
      <c r="V25" s="519"/>
      <c r="W25" s="578"/>
      <c r="X25" s="566"/>
      <c r="Y25" s="567"/>
      <c r="Z25" s="478" t="s">
        <v>175</v>
      </c>
      <c r="AA25" s="458"/>
      <c r="AB25" s="458"/>
      <c r="AC25" s="458"/>
      <c r="AD25" s="458"/>
      <c r="AE25" s="458"/>
      <c r="AF25" s="458"/>
      <c r="AG25" s="459"/>
      <c r="AH25" s="479" t="s">
        <v>128</v>
      </c>
      <c r="AI25" s="480"/>
      <c r="AJ25" s="480"/>
      <c r="AK25" s="480"/>
      <c r="AL25" s="519"/>
      <c r="AM25" s="479" t="s">
        <v>176</v>
      </c>
      <c r="AN25" s="480"/>
      <c r="AO25" s="480"/>
      <c r="AP25" s="480"/>
      <c r="AQ25" s="480"/>
      <c r="AR25" s="519"/>
      <c r="AS25" s="479" t="s">
        <v>128</v>
      </c>
      <c r="AT25" s="480"/>
      <c r="AU25" s="480"/>
      <c r="AV25" s="480"/>
      <c r="AW25" s="480"/>
      <c r="AX25" s="481"/>
      <c r="AY25" s="388" t="s">
        <v>177</v>
      </c>
      <c r="AZ25" s="389"/>
      <c r="BA25" s="389"/>
      <c r="BB25" s="389"/>
      <c r="BC25" s="389"/>
      <c r="BD25" s="389"/>
      <c r="BE25" s="389"/>
      <c r="BF25" s="389"/>
      <c r="BG25" s="389"/>
      <c r="BH25" s="389"/>
      <c r="BI25" s="389"/>
      <c r="BJ25" s="389"/>
      <c r="BK25" s="389"/>
      <c r="BL25" s="389"/>
      <c r="BM25" s="390"/>
      <c r="BN25" s="391">
        <v>1329535</v>
      </c>
      <c r="BO25" s="392"/>
      <c r="BP25" s="392"/>
      <c r="BQ25" s="392"/>
      <c r="BR25" s="392"/>
      <c r="BS25" s="392"/>
      <c r="BT25" s="392"/>
      <c r="BU25" s="393"/>
      <c r="BV25" s="391">
        <v>596581</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c r="A26" s="186"/>
      <c r="B26" s="565"/>
      <c r="C26" s="566"/>
      <c r="D26" s="567"/>
      <c r="E26" s="478" t="s">
        <v>178</v>
      </c>
      <c r="F26" s="458"/>
      <c r="G26" s="458"/>
      <c r="H26" s="458"/>
      <c r="I26" s="458"/>
      <c r="J26" s="458"/>
      <c r="K26" s="459"/>
      <c r="L26" s="479">
        <v>1</v>
      </c>
      <c r="M26" s="480"/>
      <c r="N26" s="480"/>
      <c r="O26" s="480"/>
      <c r="P26" s="519"/>
      <c r="Q26" s="479">
        <v>5130</v>
      </c>
      <c r="R26" s="480"/>
      <c r="S26" s="480"/>
      <c r="T26" s="480"/>
      <c r="U26" s="480"/>
      <c r="V26" s="519"/>
      <c r="W26" s="578"/>
      <c r="X26" s="566"/>
      <c r="Y26" s="567"/>
      <c r="Z26" s="478" t="s">
        <v>179</v>
      </c>
      <c r="AA26" s="588"/>
      <c r="AB26" s="588"/>
      <c r="AC26" s="588"/>
      <c r="AD26" s="588"/>
      <c r="AE26" s="588"/>
      <c r="AF26" s="588"/>
      <c r="AG26" s="589"/>
      <c r="AH26" s="479">
        <v>28</v>
      </c>
      <c r="AI26" s="480"/>
      <c r="AJ26" s="480"/>
      <c r="AK26" s="480"/>
      <c r="AL26" s="519"/>
      <c r="AM26" s="479">
        <v>86100</v>
      </c>
      <c r="AN26" s="480"/>
      <c r="AO26" s="480"/>
      <c r="AP26" s="480"/>
      <c r="AQ26" s="480"/>
      <c r="AR26" s="519"/>
      <c r="AS26" s="479">
        <v>3075</v>
      </c>
      <c r="AT26" s="480"/>
      <c r="AU26" s="480"/>
      <c r="AV26" s="480"/>
      <c r="AW26" s="480"/>
      <c r="AX26" s="481"/>
      <c r="AY26" s="431" t="s">
        <v>180</v>
      </c>
      <c r="AZ26" s="432"/>
      <c r="BA26" s="432"/>
      <c r="BB26" s="432"/>
      <c r="BC26" s="432"/>
      <c r="BD26" s="432"/>
      <c r="BE26" s="432"/>
      <c r="BF26" s="432"/>
      <c r="BG26" s="432"/>
      <c r="BH26" s="432"/>
      <c r="BI26" s="432"/>
      <c r="BJ26" s="432"/>
      <c r="BK26" s="432"/>
      <c r="BL26" s="432"/>
      <c r="BM26" s="433"/>
      <c r="BN26" s="428" t="s">
        <v>128</v>
      </c>
      <c r="BO26" s="429"/>
      <c r="BP26" s="429"/>
      <c r="BQ26" s="429"/>
      <c r="BR26" s="429"/>
      <c r="BS26" s="429"/>
      <c r="BT26" s="429"/>
      <c r="BU26" s="430"/>
      <c r="BV26" s="428" t="s">
        <v>128</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c r="A27" s="186"/>
      <c r="B27" s="565"/>
      <c r="C27" s="566"/>
      <c r="D27" s="567"/>
      <c r="E27" s="478" t="s">
        <v>181</v>
      </c>
      <c r="F27" s="458"/>
      <c r="G27" s="458"/>
      <c r="H27" s="458"/>
      <c r="I27" s="458"/>
      <c r="J27" s="458"/>
      <c r="K27" s="459"/>
      <c r="L27" s="479">
        <v>1</v>
      </c>
      <c r="M27" s="480"/>
      <c r="N27" s="480"/>
      <c r="O27" s="480"/>
      <c r="P27" s="519"/>
      <c r="Q27" s="479">
        <v>4300</v>
      </c>
      <c r="R27" s="480"/>
      <c r="S27" s="480"/>
      <c r="T27" s="480"/>
      <c r="U27" s="480"/>
      <c r="V27" s="519"/>
      <c r="W27" s="578"/>
      <c r="X27" s="566"/>
      <c r="Y27" s="567"/>
      <c r="Z27" s="478" t="s">
        <v>182</v>
      </c>
      <c r="AA27" s="458"/>
      <c r="AB27" s="458"/>
      <c r="AC27" s="458"/>
      <c r="AD27" s="458"/>
      <c r="AE27" s="458"/>
      <c r="AF27" s="458"/>
      <c r="AG27" s="459"/>
      <c r="AH27" s="479">
        <v>17</v>
      </c>
      <c r="AI27" s="480"/>
      <c r="AJ27" s="480"/>
      <c r="AK27" s="480"/>
      <c r="AL27" s="519"/>
      <c r="AM27" s="479">
        <v>60477</v>
      </c>
      <c r="AN27" s="480"/>
      <c r="AO27" s="480"/>
      <c r="AP27" s="480"/>
      <c r="AQ27" s="480"/>
      <c r="AR27" s="519"/>
      <c r="AS27" s="479">
        <v>3557</v>
      </c>
      <c r="AT27" s="480"/>
      <c r="AU27" s="480"/>
      <c r="AV27" s="480"/>
      <c r="AW27" s="480"/>
      <c r="AX27" s="481"/>
      <c r="AY27" s="520" t="s">
        <v>183</v>
      </c>
      <c r="AZ27" s="521"/>
      <c r="BA27" s="521"/>
      <c r="BB27" s="521"/>
      <c r="BC27" s="521"/>
      <c r="BD27" s="521"/>
      <c r="BE27" s="521"/>
      <c r="BF27" s="521"/>
      <c r="BG27" s="521"/>
      <c r="BH27" s="521"/>
      <c r="BI27" s="521"/>
      <c r="BJ27" s="521"/>
      <c r="BK27" s="521"/>
      <c r="BL27" s="521"/>
      <c r="BM27" s="522"/>
      <c r="BN27" s="601" t="s">
        <v>128</v>
      </c>
      <c r="BO27" s="602"/>
      <c r="BP27" s="602"/>
      <c r="BQ27" s="602"/>
      <c r="BR27" s="602"/>
      <c r="BS27" s="602"/>
      <c r="BT27" s="602"/>
      <c r="BU27" s="603"/>
      <c r="BV27" s="601" t="s">
        <v>176</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c r="A28" s="186"/>
      <c r="B28" s="565"/>
      <c r="C28" s="566"/>
      <c r="D28" s="567"/>
      <c r="E28" s="478" t="s">
        <v>184</v>
      </c>
      <c r="F28" s="458"/>
      <c r="G28" s="458"/>
      <c r="H28" s="458"/>
      <c r="I28" s="458"/>
      <c r="J28" s="458"/>
      <c r="K28" s="459"/>
      <c r="L28" s="479">
        <v>1</v>
      </c>
      <c r="M28" s="480"/>
      <c r="N28" s="480"/>
      <c r="O28" s="480"/>
      <c r="P28" s="519"/>
      <c r="Q28" s="479">
        <v>3600</v>
      </c>
      <c r="R28" s="480"/>
      <c r="S28" s="480"/>
      <c r="T28" s="480"/>
      <c r="U28" s="480"/>
      <c r="V28" s="519"/>
      <c r="W28" s="578"/>
      <c r="X28" s="566"/>
      <c r="Y28" s="567"/>
      <c r="Z28" s="478" t="s">
        <v>185</v>
      </c>
      <c r="AA28" s="458"/>
      <c r="AB28" s="458"/>
      <c r="AC28" s="458"/>
      <c r="AD28" s="458"/>
      <c r="AE28" s="458"/>
      <c r="AF28" s="458"/>
      <c r="AG28" s="459"/>
      <c r="AH28" s="479" t="s">
        <v>176</v>
      </c>
      <c r="AI28" s="480"/>
      <c r="AJ28" s="480"/>
      <c r="AK28" s="480"/>
      <c r="AL28" s="519"/>
      <c r="AM28" s="479" t="s">
        <v>128</v>
      </c>
      <c r="AN28" s="480"/>
      <c r="AO28" s="480"/>
      <c r="AP28" s="480"/>
      <c r="AQ28" s="480"/>
      <c r="AR28" s="519"/>
      <c r="AS28" s="479" t="s">
        <v>128</v>
      </c>
      <c r="AT28" s="480"/>
      <c r="AU28" s="480"/>
      <c r="AV28" s="480"/>
      <c r="AW28" s="480"/>
      <c r="AX28" s="481"/>
      <c r="AY28" s="604" t="s">
        <v>186</v>
      </c>
      <c r="AZ28" s="605"/>
      <c r="BA28" s="605"/>
      <c r="BB28" s="606"/>
      <c r="BC28" s="388" t="s">
        <v>47</v>
      </c>
      <c r="BD28" s="389"/>
      <c r="BE28" s="389"/>
      <c r="BF28" s="389"/>
      <c r="BG28" s="389"/>
      <c r="BH28" s="389"/>
      <c r="BI28" s="389"/>
      <c r="BJ28" s="389"/>
      <c r="BK28" s="389"/>
      <c r="BL28" s="389"/>
      <c r="BM28" s="390"/>
      <c r="BN28" s="391">
        <v>1960993</v>
      </c>
      <c r="BO28" s="392"/>
      <c r="BP28" s="392"/>
      <c r="BQ28" s="392"/>
      <c r="BR28" s="392"/>
      <c r="BS28" s="392"/>
      <c r="BT28" s="392"/>
      <c r="BU28" s="393"/>
      <c r="BV28" s="391">
        <v>2079513</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c r="A29" s="186"/>
      <c r="B29" s="565"/>
      <c r="C29" s="566"/>
      <c r="D29" s="567"/>
      <c r="E29" s="478" t="s">
        <v>187</v>
      </c>
      <c r="F29" s="458"/>
      <c r="G29" s="458"/>
      <c r="H29" s="458"/>
      <c r="I29" s="458"/>
      <c r="J29" s="458"/>
      <c r="K29" s="459"/>
      <c r="L29" s="479">
        <v>12</v>
      </c>
      <c r="M29" s="480"/>
      <c r="N29" s="480"/>
      <c r="O29" s="480"/>
      <c r="P29" s="519"/>
      <c r="Q29" s="479">
        <v>3300</v>
      </c>
      <c r="R29" s="480"/>
      <c r="S29" s="480"/>
      <c r="T29" s="480"/>
      <c r="U29" s="480"/>
      <c r="V29" s="519"/>
      <c r="W29" s="579"/>
      <c r="X29" s="580"/>
      <c r="Y29" s="581"/>
      <c r="Z29" s="478" t="s">
        <v>188</v>
      </c>
      <c r="AA29" s="458"/>
      <c r="AB29" s="458"/>
      <c r="AC29" s="458"/>
      <c r="AD29" s="458"/>
      <c r="AE29" s="458"/>
      <c r="AF29" s="458"/>
      <c r="AG29" s="459"/>
      <c r="AH29" s="479">
        <v>351</v>
      </c>
      <c r="AI29" s="480"/>
      <c r="AJ29" s="480"/>
      <c r="AK29" s="480"/>
      <c r="AL29" s="519"/>
      <c r="AM29" s="479">
        <v>1208101</v>
      </c>
      <c r="AN29" s="480"/>
      <c r="AO29" s="480"/>
      <c r="AP29" s="480"/>
      <c r="AQ29" s="480"/>
      <c r="AR29" s="519"/>
      <c r="AS29" s="479">
        <v>3442</v>
      </c>
      <c r="AT29" s="480"/>
      <c r="AU29" s="480"/>
      <c r="AV29" s="480"/>
      <c r="AW29" s="480"/>
      <c r="AX29" s="481"/>
      <c r="AY29" s="607"/>
      <c r="AZ29" s="608"/>
      <c r="BA29" s="608"/>
      <c r="BB29" s="609"/>
      <c r="BC29" s="462" t="s">
        <v>189</v>
      </c>
      <c r="BD29" s="463"/>
      <c r="BE29" s="463"/>
      <c r="BF29" s="463"/>
      <c r="BG29" s="463"/>
      <c r="BH29" s="463"/>
      <c r="BI29" s="463"/>
      <c r="BJ29" s="463"/>
      <c r="BK29" s="463"/>
      <c r="BL29" s="463"/>
      <c r="BM29" s="464"/>
      <c r="BN29" s="428">
        <v>372574</v>
      </c>
      <c r="BO29" s="429"/>
      <c r="BP29" s="429"/>
      <c r="BQ29" s="429"/>
      <c r="BR29" s="429"/>
      <c r="BS29" s="429"/>
      <c r="BT29" s="429"/>
      <c r="BU29" s="430"/>
      <c r="BV29" s="428">
        <v>328487</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190</v>
      </c>
      <c r="X30" s="586"/>
      <c r="Y30" s="586"/>
      <c r="Z30" s="586"/>
      <c r="AA30" s="586"/>
      <c r="AB30" s="586"/>
      <c r="AC30" s="586"/>
      <c r="AD30" s="586"/>
      <c r="AE30" s="586"/>
      <c r="AF30" s="586"/>
      <c r="AG30" s="587"/>
      <c r="AH30" s="544">
        <v>98.7</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49</v>
      </c>
      <c r="BD30" s="599"/>
      <c r="BE30" s="599"/>
      <c r="BF30" s="599"/>
      <c r="BG30" s="599"/>
      <c r="BH30" s="599"/>
      <c r="BI30" s="599"/>
      <c r="BJ30" s="599"/>
      <c r="BK30" s="599"/>
      <c r="BL30" s="599"/>
      <c r="BM30" s="600"/>
      <c r="BN30" s="601">
        <v>2196052</v>
      </c>
      <c r="BO30" s="602"/>
      <c r="BP30" s="602"/>
      <c r="BQ30" s="602"/>
      <c r="BR30" s="602"/>
      <c r="BS30" s="602"/>
      <c r="BT30" s="602"/>
      <c r="BU30" s="603"/>
      <c r="BV30" s="601">
        <v>2206790</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52" t="s">
        <v>197</v>
      </c>
      <c r="D33" s="452"/>
      <c r="E33" s="417" t="s">
        <v>198</v>
      </c>
      <c r="F33" s="417"/>
      <c r="G33" s="417"/>
      <c r="H33" s="417"/>
      <c r="I33" s="417"/>
      <c r="J33" s="417"/>
      <c r="K33" s="417"/>
      <c r="L33" s="417"/>
      <c r="M33" s="417"/>
      <c r="N33" s="417"/>
      <c r="O33" s="417"/>
      <c r="P33" s="417"/>
      <c r="Q33" s="417"/>
      <c r="R33" s="417"/>
      <c r="S33" s="417"/>
      <c r="T33" s="215"/>
      <c r="U33" s="452" t="s">
        <v>199</v>
      </c>
      <c r="V33" s="452"/>
      <c r="W33" s="417" t="s">
        <v>198</v>
      </c>
      <c r="X33" s="417"/>
      <c r="Y33" s="417"/>
      <c r="Z33" s="417"/>
      <c r="AA33" s="417"/>
      <c r="AB33" s="417"/>
      <c r="AC33" s="417"/>
      <c r="AD33" s="417"/>
      <c r="AE33" s="417"/>
      <c r="AF33" s="417"/>
      <c r="AG33" s="417"/>
      <c r="AH33" s="417"/>
      <c r="AI33" s="417"/>
      <c r="AJ33" s="417"/>
      <c r="AK33" s="417"/>
      <c r="AL33" s="215"/>
      <c r="AM33" s="452" t="s">
        <v>200</v>
      </c>
      <c r="AN33" s="452"/>
      <c r="AO33" s="417" t="s">
        <v>201</v>
      </c>
      <c r="AP33" s="417"/>
      <c r="AQ33" s="417"/>
      <c r="AR33" s="417"/>
      <c r="AS33" s="417"/>
      <c r="AT33" s="417"/>
      <c r="AU33" s="417"/>
      <c r="AV33" s="417"/>
      <c r="AW33" s="417"/>
      <c r="AX33" s="417"/>
      <c r="AY33" s="417"/>
      <c r="AZ33" s="417"/>
      <c r="BA33" s="417"/>
      <c r="BB33" s="417"/>
      <c r="BC33" s="417"/>
      <c r="BD33" s="216"/>
      <c r="BE33" s="417" t="s">
        <v>202</v>
      </c>
      <c r="BF33" s="417"/>
      <c r="BG33" s="417" t="s">
        <v>203</v>
      </c>
      <c r="BH33" s="417"/>
      <c r="BI33" s="417"/>
      <c r="BJ33" s="417"/>
      <c r="BK33" s="417"/>
      <c r="BL33" s="417"/>
      <c r="BM33" s="417"/>
      <c r="BN33" s="417"/>
      <c r="BO33" s="417"/>
      <c r="BP33" s="417"/>
      <c r="BQ33" s="417"/>
      <c r="BR33" s="417"/>
      <c r="BS33" s="417"/>
      <c r="BT33" s="417"/>
      <c r="BU33" s="417"/>
      <c r="BV33" s="216"/>
      <c r="BW33" s="452" t="s">
        <v>202</v>
      </c>
      <c r="BX33" s="452"/>
      <c r="BY33" s="417" t="s">
        <v>204</v>
      </c>
      <c r="BZ33" s="417"/>
      <c r="CA33" s="417"/>
      <c r="CB33" s="417"/>
      <c r="CC33" s="417"/>
      <c r="CD33" s="417"/>
      <c r="CE33" s="417"/>
      <c r="CF33" s="417"/>
      <c r="CG33" s="417"/>
      <c r="CH33" s="417"/>
      <c r="CI33" s="417"/>
      <c r="CJ33" s="417"/>
      <c r="CK33" s="417"/>
      <c r="CL33" s="417"/>
      <c r="CM33" s="417"/>
      <c r="CN33" s="215"/>
      <c r="CO33" s="452" t="s">
        <v>200</v>
      </c>
      <c r="CP33" s="452"/>
      <c r="CQ33" s="417" t="s">
        <v>205</v>
      </c>
      <c r="CR33" s="417"/>
      <c r="CS33" s="417"/>
      <c r="CT33" s="417"/>
      <c r="CU33" s="417"/>
      <c r="CV33" s="417"/>
      <c r="CW33" s="417"/>
      <c r="CX33" s="417"/>
      <c r="CY33" s="417"/>
      <c r="CZ33" s="417"/>
      <c r="DA33" s="417"/>
      <c r="DB33" s="417"/>
      <c r="DC33" s="417"/>
      <c r="DD33" s="417"/>
      <c r="DE33" s="417"/>
      <c r="DF33" s="215"/>
      <c r="DG33" s="613" t="s">
        <v>206</v>
      </c>
      <c r="DH33" s="613"/>
      <c r="DI33" s="217"/>
      <c r="DJ33" s="185"/>
      <c r="DK33" s="185"/>
      <c r="DL33" s="185"/>
      <c r="DM33" s="185"/>
      <c r="DN33" s="185"/>
      <c r="DO33" s="185"/>
    </row>
    <row r="34" spans="1:119" ht="32.25" customHeight="1">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5</v>
      </c>
      <c r="V34" s="614"/>
      <c r="W34" s="615" t="str">
        <f>IF('各会計、関係団体の財政状況及び健全化判断比率'!B28="","",'各会計、関係団体の財政状況及び健全化判断比率'!B28)</f>
        <v>国民健康保険事業特別会計</v>
      </c>
      <c r="X34" s="615"/>
      <c r="Y34" s="615"/>
      <c r="Z34" s="615"/>
      <c r="AA34" s="615"/>
      <c r="AB34" s="615"/>
      <c r="AC34" s="615"/>
      <c r="AD34" s="615"/>
      <c r="AE34" s="615"/>
      <c r="AF34" s="615"/>
      <c r="AG34" s="615"/>
      <c r="AH34" s="615"/>
      <c r="AI34" s="615"/>
      <c r="AJ34" s="615"/>
      <c r="AK34" s="615"/>
      <c r="AL34" s="213"/>
      <c r="AM34" s="614">
        <f>IF(AO34="","",MAX(C34:D43,U34:V43)+1)</f>
        <v>8</v>
      </c>
      <c r="AN34" s="614"/>
      <c r="AO34" s="615" t="str">
        <f>IF('各会計、関係団体の財政状況及び健全化判断比率'!B31="","",'各会計、関係団体の財政状況及び健全化判断比率'!B31)</f>
        <v>保養センター事業特別会計</v>
      </c>
      <c r="AP34" s="615"/>
      <c r="AQ34" s="615"/>
      <c r="AR34" s="615"/>
      <c r="AS34" s="615"/>
      <c r="AT34" s="615"/>
      <c r="AU34" s="615"/>
      <c r="AV34" s="615"/>
      <c r="AW34" s="615"/>
      <c r="AX34" s="615"/>
      <c r="AY34" s="615"/>
      <c r="AZ34" s="615"/>
      <c r="BA34" s="615"/>
      <c r="BB34" s="615"/>
      <c r="BC34" s="615"/>
      <c r="BD34" s="213"/>
      <c r="BE34" s="614">
        <f>IF(BG34="","",MAX(C34:D43,U34:V43,AM34:AN43)+1)</f>
        <v>12</v>
      </c>
      <c r="BF34" s="614"/>
      <c r="BG34" s="615" t="str">
        <f>IF('各会計、関係団体の財政状況及び健全化判断比率'!B35="","",'各会計、関係団体の財政状況及び健全化判断比率'!B35)</f>
        <v>下水道事業特別会計</v>
      </c>
      <c r="BH34" s="615"/>
      <c r="BI34" s="615"/>
      <c r="BJ34" s="615"/>
      <c r="BK34" s="615"/>
      <c r="BL34" s="615"/>
      <c r="BM34" s="615"/>
      <c r="BN34" s="615"/>
      <c r="BO34" s="615"/>
      <c r="BP34" s="615"/>
      <c r="BQ34" s="615"/>
      <c r="BR34" s="615"/>
      <c r="BS34" s="615"/>
      <c r="BT34" s="615"/>
      <c r="BU34" s="615"/>
      <c r="BV34" s="213"/>
      <c r="BW34" s="614">
        <f>IF(BY34="","",MAX(C34:D43,U34:V43,AM34:AN43,BE34:BF43)+1)</f>
        <v>13</v>
      </c>
      <c r="BX34" s="614"/>
      <c r="BY34" s="615" t="str">
        <f>IF('各会計、関係団体の財政状況及び健全化判断比率'!B68="","",'各会計、関係団体の財政状況及び健全化判断比率'!B68)</f>
        <v>宇陀衛生一部事務組合</v>
      </c>
      <c r="BZ34" s="615"/>
      <c r="CA34" s="615"/>
      <c r="CB34" s="615"/>
      <c r="CC34" s="615"/>
      <c r="CD34" s="615"/>
      <c r="CE34" s="615"/>
      <c r="CF34" s="615"/>
      <c r="CG34" s="615"/>
      <c r="CH34" s="615"/>
      <c r="CI34" s="615"/>
      <c r="CJ34" s="615"/>
      <c r="CK34" s="615"/>
      <c r="CL34" s="615"/>
      <c r="CM34" s="615"/>
      <c r="CN34" s="213"/>
      <c r="CO34" s="614">
        <f>IF(CQ34="","",MAX(C34:D43,U34:V43,AM34:AN43,BE34:BF43,BW34:BX43)+1)</f>
        <v>21</v>
      </c>
      <c r="CP34" s="614"/>
      <c r="CQ34" s="615" t="str">
        <f>IF('各会計、関係団体の財政状況及び健全化判断比率'!BS7="","",'各会計、関係団体の財政状況及び健全化判断比率'!BS7)</f>
        <v>宇陀市土地開発公社</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c r="A35" s="186"/>
      <c r="B35" s="212"/>
      <c r="C35" s="614">
        <f>IF(E35="","",C34+1)</f>
        <v>2</v>
      </c>
      <c r="D35" s="614"/>
      <c r="E35" s="615" t="str">
        <f>IF('各会計、関係団体の財政状況及び健全化判断比率'!B8="","",'各会計、関係団体の財政状況及び健全化判断比率'!B8)</f>
        <v>住宅新築資金等貸付事業特別会計</v>
      </c>
      <c r="F35" s="615"/>
      <c r="G35" s="615"/>
      <c r="H35" s="615"/>
      <c r="I35" s="615"/>
      <c r="J35" s="615"/>
      <c r="K35" s="615"/>
      <c r="L35" s="615"/>
      <c r="M35" s="615"/>
      <c r="N35" s="615"/>
      <c r="O35" s="615"/>
      <c r="P35" s="615"/>
      <c r="Q35" s="615"/>
      <c r="R35" s="615"/>
      <c r="S35" s="615"/>
      <c r="T35" s="213"/>
      <c r="U35" s="614">
        <f>IF(W35="","",U34+1)</f>
        <v>6</v>
      </c>
      <c r="V35" s="614"/>
      <c r="W35" s="615" t="str">
        <f>IF('各会計、関係団体の財政状況及び健全化判断比率'!B29="","",'各会計、関係団体の財政状況及び健全化判断比率'!B29)</f>
        <v>介護保険事業特別会計</v>
      </c>
      <c r="X35" s="615"/>
      <c r="Y35" s="615"/>
      <c r="Z35" s="615"/>
      <c r="AA35" s="615"/>
      <c r="AB35" s="615"/>
      <c r="AC35" s="615"/>
      <c r="AD35" s="615"/>
      <c r="AE35" s="615"/>
      <c r="AF35" s="615"/>
      <c r="AG35" s="615"/>
      <c r="AH35" s="615"/>
      <c r="AI35" s="615"/>
      <c r="AJ35" s="615"/>
      <c r="AK35" s="615"/>
      <c r="AL35" s="213"/>
      <c r="AM35" s="614">
        <f t="shared" ref="AM35:AM43" si="0">IF(AO35="","",AM34+1)</f>
        <v>9</v>
      </c>
      <c r="AN35" s="614"/>
      <c r="AO35" s="615" t="str">
        <f>IF('各会計、関係団体の財政状況及び健全化判断比率'!B32="","",'各会計、関係団体の財政状況及び健全化判断比率'!B32)</f>
        <v>病院事業特別会計</v>
      </c>
      <c r="AP35" s="615"/>
      <c r="AQ35" s="615"/>
      <c r="AR35" s="615"/>
      <c r="AS35" s="615"/>
      <c r="AT35" s="615"/>
      <c r="AU35" s="615"/>
      <c r="AV35" s="615"/>
      <c r="AW35" s="615"/>
      <c r="AX35" s="615"/>
      <c r="AY35" s="615"/>
      <c r="AZ35" s="615"/>
      <c r="BA35" s="615"/>
      <c r="BB35" s="615"/>
      <c r="BC35" s="615"/>
      <c r="BD35" s="213"/>
      <c r="BE35" s="614" t="str">
        <f t="shared" ref="BE35:BE43" si="1">IF(BG35="","",BE34+1)</f>
        <v/>
      </c>
      <c r="BF35" s="614"/>
      <c r="BG35" s="615"/>
      <c r="BH35" s="615"/>
      <c r="BI35" s="615"/>
      <c r="BJ35" s="615"/>
      <c r="BK35" s="615"/>
      <c r="BL35" s="615"/>
      <c r="BM35" s="615"/>
      <c r="BN35" s="615"/>
      <c r="BO35" s="615"/>
      <c r="BP35" s="615"/>
      <c r="BQ35" s="615"/>
      <c r="BR35" s="615"/>
      <c r="BS35" s="615"/>
      <c r="BT35" s="615"/>
      <c r="BU35" s="615"/>
      <c r="BV35" s="213"/>
      <c r="BW35" s="614">
        <f t="shared" ref="BW35:BW43" si="2">IF(BY35="","",BW34+1)</f>
        <v>14</v>
      </c>
      <c r="BX35" s="614"/>
      <c r="BY35" s="615" t="str">
        <f>IF('各会計、関係団体の財政状況及び健全化判断比率'!B69="","",'各会計、関係団体の財政状況及び健全化判断比率'!B69)</f>
        <v>奈良県市町村総合事務組合</v>
      </c>
      <c r="BZ35" s="615"/>
      <c r="CA35" s="615"/>
      <c r="CB35" s="615"/>
      <c r="CC35" s="615"/>
      <c r="CD35" s="615"/>
      <c r="CE35" s="615"/>
      <c r="CF35" s="615"/>
      <c r="CG35" s="615"/>
      <c r="CH35" s="615"/>
      <c r="CI35" s="615"/>
      <c r="CJ35" s="615"/>
      <c r="CK35" s="615"/>
      <c r="CL35" s="615"/>
      <c r="CM35" s="615"/>
      <c r="CN35" s="213"/>
      <c r="CO35" s="614" t="str">
        <f t="shared" ref="CO35:CO43" si="3">IF(CQ35="","",CO34+1)</f>
        <v/>
      </c>
      <c r="CP35" s="614"/>
      <c r="CQ35" s="615" t="str">
        <f>IF('各会計、関係団体の財政状況及び健全化判断比率'!BS8="","",'各会計、関係団体の財政状況及び健全化判断比率'!BS8)</f>
        <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c r="A36" s="186"/>
      <c r="B36" s="212"/>
      <c r="C36" s="614">
        <f>IF(E36="","",C35+1)</f>
        <v>3</v>
      </c>
      <c r="D36" s="614"/>
      <c r="E36" s="615" t="str">
        <f>IF('各会計、関係団体の財政状況及び健全化判断比率'!B9="","",'各会計、関係団体の財政状況及び健全化判断比率'!B9)</f>
        <v>霊苑事業特別会計</v>
      </c>
      <c r="F36" s="615"/>
      <c r="G36" s="615"/>
      <c r="H36" s="615"/>
      <c r="I36" s="615"/>
      <c r="J36" s="615"/>
      <c r="K36" s="615"/>
      <c r="L36" s="615"/>
      <c r="M36" s="615"/>
      <c r="N36" s="615"/>
      <c r="O36" s="615"/>
      <c r="P36" s="615"/>
      <c r="Q36" s="615"/>
      <c r="R36" s="615"/>
      <c r="S36" s="615"/>
      <c r="T36" s="213"/>
      <c r="U36" s="614">
        <f t="shared" ref="U36:U43" si="4">IF(W36="","",U35+1)</f>
        <v>7</v>
      </c>
      <c r="V36" s="614"/>
      <c r="W36" s="615" t="str">
        <f>IF('各会計、関係団体の財政状況及び健全化判断比率'!B30="","",'各会計、関係団体の財政状況及び健全化判断比率'!B30)</f>
        <v>後期高齢者医療事業特別会計</v>
      </c>
      <c r="X36" s="615"/>
      <c r="Y36" s="615"/>
      <c r="Z36" s="615"/>
      <c r="AA36" s="615"/>
      <c r="AB36" s="615"/>
      <c r="AC36" s="615"/>
      <c r="AD36" s="615"/>
      <c r="AE36" s="615"/>
      <c r="AF36" s="615"/>
      <c r="AG36" s="615"/>
      <c r="AH36" s="615"/>
      <c r="AI36" s="615"/>
      <c r="AJ36" s="615"/>
      <c r="AK36" s="615"/>
      <c r="AL36" s="213"/>
      <c r="AM36" s="614">
        <f t="shared" si="0"/>
        <v>10</v>
      </c>
      <c r="AN36" s="614"/>
      <c r="AO36" s="615" t="str">
        <f>IF('各会計、関係団体の財政状況及び健全化判断比率'!B33="","",'各会計、関係団体の財政状況及び健全化判断比率'!B33)</f>
        <v>介護老人保健施設事業特別会計</v>
      </c>
      <c r="AP36" s="615"/>
      <c r="AQ36" s="615"/>
      <c r="AR36" s="615"/>
      <c r="AS36" s="615"/>
      <c r="AT36" s="615"/>
      <c r="AU36" s="615"/>
      <c r="AV36" s="615"/>
      <c r="AW36" s="615"/>
      <c r="AX36" s="615"/>
      <c r="AY36" s="615"/>
      <c r="AZ36" s="615"/>
      <c r="BA36" s="615"/>
      <c r="BB36" s="615"/>
      <c r="BC36" s="615"/>
      <c r="BD36" s="213"/>
      <c r="BE36" s="614" t="str">
        <f t="shared" si="1"/>
        <v/>
      </c>
      <c r="BF36" s="614"/>
      <c r="BG36" s="615"/>
      <c r="BH36" s="615"/>
      <c r="BI36" s="615"/>
      <c r="BJ36" s="615"/>
      <c r="BK36" s="615"/>
      <c r="BL36" s="615"/>
      <c r="BM36" s="615"/>
      <c r="BN36" s="615"/>
      <c r="BO36" s="615"/>
      <c r="BP36" s="615"/>
      <c r="BQ36" s="615"/>
      <c r="BR36" s="615"/>
      <c r="BS36" s="615"/>
      <c r="BT36" s="615"/>
      <c r="BU36" s="615"/>
      <c r="BV36" s="213"/>
      <c r="BW36" s="614">
        <f t="shared" si="2"/>
        <v>15</v>
      </c>
      <c r="BX36" s="614"/>
      <c r="BY36" s="615" t="str">
        <f>IF('各会計、関係団体の財政状況及び健全化判断比率'!B70="","",'各会計、関係団体の財政状況及び健全化判断比率'!B70)</f>
        <v>東宇陀環境衛生組合</v>
      </c>
      <c r="BZ36" s="615"/>
      <c r="CA36" s="615"/>
      <c r="CB36" s="615"/>
      <c r="CC36" s="615"/>
      <c r="CD36" s="615"/>
      <c r="CE36" s="615"/>
      <c r="CF36" s="615"/>
      <c r="CG36" s="615"/>
      <c r="CH36" s="615"/>
      <c r="CI36" s="615"/>
      <c r="CJ36" s="615"/>
      <c r="CK36" s="615"/>
      <c r="CL36" s="615"/>
      <c r="CM36" s="615"/>
      <c r="CN36" s="213"/>
      <c r="CO36" s="614" t="str">
        <f t="shared" si="3"/>
        <v/>
      </c>
      <c r="CP36" s="614"/>
      <c r="CQ36" s="615" t="str">
        <f>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c r="A37" s="186"/>
      <c r="B37" s="212"/>
      <c r="C37" s="614">
        <f>IF(E37="","",C36+1)</f>
        <v>4</v>
      </c>
      <c r="D37" s="614"/>
      <c r="E37" s="615" t="str">
        <f>IF('各会計、関係団体の財政状況及び健全化判断比率'!B10="","",'各会計、関係団体の財政状況及び健全化判断比率'!B10)</f>
        <v>土地取得事業特別会計</v>
      </c>
      <c r="F37" s="615"/>
      <c r="G37" s="615"/>
      <c r="H37" s="615"/>
      <c r="I37" s="615"/>
      <c r="J37" s="615"/>
      <c r="K37" s="615"/>
      <c r="L37" s="615"/>
      <c r="M37" s="615"/>
      <c r="N37" s="615"/>
      <c r="O37" s="615"/>
      <c r="P37" s="615"/>
      <c r="Q37" s="615"/>
      <c r="R37" s="615"/>
      <c r="S37" s="615"/>
      <c r="T37" s="213"/>
      <c r="U37" s="614" t="str">
        <f t="shared" si="4"/>
        <v/>
      </c>
      <c r="V37" s="614"/>
      <c r="W37" s="615"/>
      <c r="X37" s="615"/>
      <c r="Y37" s="615"/>
      <c r="Z37" s="615"/>
      <c r="AA37" s="615"/>
      <c r="AB37" s="615"/>
      <c r="AC37" s="615"/>
      <c r="AD37" s="615"/>
      <c r="AE37" s="615"/>
      <c r="AF37" s="615"/>
      <c r="AG37" s="615"/>
      <c r="AH37" s="615"/>
      <c r="AI37" s="615"/>
      <c r="AJ37" s="615"/>
      <c r="AK37" s="615"/>
      <c r="AL37" s="213"/>
      <c r="AM37" s="614">
        <f t="shared" si="0"/>
        <v>11</v>
      </c>
      <c r="AN37" s="614"/>
      <c r="AO37" s="615" t="str">
        <f>IF('各会計、関係団体の財政状況及び健全化判断比率'!B34="","",'各会計、関係団体の財政状況及び健全化判断比率'!B34)</f>
        <v>水道事業特別会計</v>
      </c>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16</v>
      </c>
      <c r="BX37" s="614"/>
      <c r="BY37" s="615" t="str">
        <f>IF('各会計、関係団体の財政状況及び健全化判断比率'!B71="","",'各会計、関係団体の財政状況及び健全化判断比率'!B71)</f>
        <v>奈良広域水質検査センター組合</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17</v>
      </c>
      <c r="BX38" s="614"/>
      <c r="BY38" s="615" t="str">
        <f>IF('各会計、関係団体の財政状況及び健全化判断比率'!B72="","",'各会計、関係団体の財政状況及び健全化判断比率'!B72)</f>
        <v>桜井宇陀広域連合</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18</v>
      </c>
      <c r="BX39" s="614"/>
      <c r="BY39" s="615" t="str">
        <f>IF('各会計、関係団体の財政状況及び健全化判断比率'!B73="","",'各会計、関係団体の財政状況及び健全化判断比率'!B73)</f>
        <v>奈良県住宅新築資金等貸付回収管理組合</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f t="shared" si="2"/>
        <v>19</v>
      </c>
      <c r="BX40" s="614"/>
      <c r="BY40" s="615" t="str">
        <f>IF('各会計、関係団体の財政状況及び健全化判断比率'!B74="","",'各会計、関係団体の財政状況及び健全化判断比率'!B74)</f>
        <v>奈良県後期高齢者医療広域連合</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f t="shared" si="2"/>
        <v>20</v>
      </c>
      <c r="BX41" s="614"/>
      <c r="BY41" s="615" t="str">
        <f>IF('各会計、関係団体の財政状況及び健全化判断比率'!B75="","",'各会計、関係団体の財政状況及び健全化判断比率'!B75)</f>
        <v>奈良県広域消防組合</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t="str">
        <f t="shared" si="2"/>
        <v/>
      </c>
      <c r="BX42" s="614"/>
      <c r="BY42" s="615" t="str">
        <f>IF('各会計、関係団体の財政状況及び健全化判断比率'!B76="","",'各会計、関係団体の財政状況及び健全化判断比率'!B76)</f>
        <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207</v>
      </c>
      <c r="C46" s="185"/>
      <c r="D46" s="185"/>
      <c r="E46" s="185" t="s">
        <v>208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210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211</v>
      </c>
    </row>
    <row r="50" spans="5:5">
      <c r="E50" s="187" t="s">
        <v>212</v>
      </c>
    </row>
    <row r="51" spans="5:5">
      <c r="E51" s="187" t="s">
        <v>213</v>
      </c>
    </row>
    <row r="52" spans="5:5">
      <c r="E52" s="187" t="s">
        <v>214</v>
      </c>
    </row>
    <row r="53" spans="5:5"/>
    <row r="54" spans="5:5"/>
    <row r="55" spans="5:5"/>
    <row r="56" spans="5:5"/>
    <row r="57" spans="5:5" hidden="1"/>
    <row r="58" spans="5:5" hidden="1"/>
    <row r="59" spans="5:5" hidden="1"/>
  </sheetData>
  <sheetProtection algorithmName="SHA-512" hashValue="svUwBEYH/mogYg/fUv8xi20JCVZN2RslSg4e1LNlfSexAf5xHcXmqpsPJIjHNII8TqxMfCZkrP9i+Q2pFiBm5g==" saltValue="nafSyg0Z0XybyUiaprT/v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theme="0"/>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568</v>
      </c>
      <c r="G33" s="29" t="s">
        <v>569</v>
      </c>
      <c r="H33" s="29" t="s">
        <v>570</v>
      </c>
      <c r="I33" s="29" t="s">
        <v>571</v>
      </c>
      <c r="J33" s="30" t="s">
        <v>572</v>
      </c>
      <c r="K33" s="22"/>
      <c r="L33" s="22"/>
      <c r="M33" s="22"/>
      <c r="N33" s="22"/>
      <c r="O33" s="22"/>
      <c r="P33" s="22"/>
    </row>
    <row r="34" spans="1:16" ht="39" customHeight="1">
      <c r="A34" s="22"/>
      <c r="B34" s="31"/>
      <c r="C34" s="1206" t="s">
        <v>577</v>
      </c>
      <c r="D34" s="1206"/>
      <c r="E34" s="1207"/>
      <c r="F34" s="32" t="s">
        <v>578</v>
      </c>
      <c r="G34" s="33" t="s">
        <v>579</v>
      </c>
      <c r="H34" s="33" t="s">
        <v>580</v>
      </c>
      <c r="I34" s="33" t="s">
        <v>581</v>
      </c>
      <c r="J34" s="34" t="s">
        <v>582</v>
      </c>
      <c r="K34" s="22"/>
      <c r="L34" s="22"/>
      <c r="M34" s="22"/>
      <c r="N34" s="22"/>
      <c r="O34" s="22"/>
      <c r="P34" s="22"/>
    </row>
    <row r="35" spans="1:16" ht="39" customHeight="1">
      <c r="A35" s="22"/>
      <c r="B35" s="35"/>
      <c r="C35" s="1200" t="s">
        <v>583</v>
      </c>
      <c r="D35" s="1201"/>
      <c r="E35" s="1202"/>
      <c r="F35" s="36" t="s">
        <v>584</v>
      </c>
      <c r="G35" s="37" t="s">
        <v>585</v>
      </c>
      <c r="H35" s="37" t="s">
        <v>586</v>
      </c>
      <c r="I35" s="37" t="s">
        <v>587</v>
      </c>
      <c r="J35" s="38" t="s">
        <v>588</v>
      </c>
      <c r="K35" s="22"/>
      <c r="L35" s="22"/>
      <c r="M35" s="22"/>
      <c r="N35" s="22"/>
      <c r="O35" s="22"/>
      <c r="P35" s="22"/>
    </row>
    <row r="36" spans="1:16" ht="39" customHeight="1">
      <c r="A36" s="22"/>
      <c r="B36" s="35"/>
      <c r="C36" s="1200" t="s">
        <v>589</v>
      </c>
      <c r="D36" s="1201"/>
      <c r="E36" s="1202"/>
      <c r="F36" s="36">
        <v>7.75</v>
      </c>
      <c r="G36" s="37">
        <v>7.9</v>
      </c>
      <c r="H36" s="37">
        <v>8.39</v>
      </c>
      <c r="I36" s="37">
        <v>9.24</v>
      </c>
      <c r="J36" s="38">
        <v>9.74</v>
      </c>
      <c r="K36" s="22"/>
      <c r="L36" s="22"/>
      <c r="M36" s="22"/>
      <c r="N36" s="22"/>
      <c r="O36" s="22"/>
      <c r="P36" s="22"/>
    </row>
    <row r="37" spans="1:16" ht="39" customHeight="1">
      <c r="A37" s="22"/>
      <c r="B37" s="35"/>
      <c r="C37" s="1200" t="s">
        <v>590</v>
      </c>
      <c r="D37" s="1201"/>
      <c r="E37" s="1202"/>
      <c r="F37" s="36">
        <v>5.08</v>
      </c>
      <c r="G37" s="37">
        <v>8.0299999999999994</v>
      </c>
      <c r="H37" s="37">
        <v>5.82</v>
      </c>
      <c r="I37" s="37">
        <v>5.95</v>
      </c>
      <c r="J37" s="38">
        <v>4.78</v>
      </c>
      <c r="K37" s="22"/>
      <c r="L37" s="22"/>
      <c r="M37" s="22"/>
      <c r="N37" s="22"/>
      <c r="O37" s="22"/>
      <c r="P37" s="22"/>
    </row>
    <row r="38" spans="1:16" ht="39" customHeight="1">
      <c r="A38" s="22"/>
      <c r="B38" s="35"/>
      <c r="C38" s="1200" t="s">
        <v>591</v>
      </c>
      <c r="D38" s="1201"/>
      <c r="E38" s="1202"/>
      <c r="F38" s="36">
        <v>6</v>
      </c>
      <c r="G38" s="37">
        <v>6.27</v>
      </c>
      <c r="H38" s="37">
        <v>6.53</v>
      </c>
      <c r="I38" s="37">
        <v>5.55</v>
      </c>
      <c r="J38" s="38">
        <v>3.96</v>
      </c>
      <c r="K38" s="22"/>
      <c r="L38" s="22"/>
      <c r="M38" s="22"/>
      <c r="N38" s="22"/>
      <c r="O38" s="22"/>
      <c r="P38" s="22"/>
    </row>
    <row r="39" spans="1:16" ht="39" customHeight="1">
      <c r="A39" s="22"/>
      <c r="B39" s="35"/>
      <c r="C39" s="1200" t="s">
        <v>592</v>
      </c>
      <c r="D39" s="1201"/>
      <c r="E39" s="1202"/>
      <c r="F39" s="36">
        <v>4.46</v>
      </c>
      <c r="G39" s="37">
        <v>4.04</v>
      </c>
      <c r="H39" s="37">
        <v>3.79</v>
      </c>
      <c r="I39" s="37">
        <v>3.32</v>
      </c>
      <c r="J39" s="38">
        <v>2.78</v>
      </c>
      <c r="K39" s="22"/>
      <c r="L39" s="22"/>
      <c r="M39" s="22"/>
      <c r="N39" s="22"/>
      <c r="O39" s="22"/>
      <c r="P39" s="22"/>
    </row>
    <row r="40" spans="1:16" ht="39" customHeight="1">
      <c r="A40" s="22"/>
      <c r="B40" s="35"/>
      <c r="C40" s="1200" t="s">
        <v>593</v>
      </c>
      <c r="D40" s="1201"/>
      <c r="E40" s="1202"/>
      <c r="F40" s="36" t="s">
        <v>594</v>
      </c>
      <c r="G40" s="37">
        <v>0.06</v>
      </c>
      <c r="H40" s="37">
        <v>2.4900000000000002</v>
      </c>
      <c r="I40" s="37">
        <v>1.35</v>
      </c>
      <c r="J40" s="38">
        <v>0.96</v>
      </c>
      <c r="K40" s="22"/>
      <c r="L40" s="22"/>
      <c r="M40" s="22"/>
      <c r="N40" s="22"/>
      <c r="O40" s="22"/>
      <c r="P40" s="22"/>
    </row>
    <row r="41" spans="1:16" ht="39" customHeight="1">
      <c r="A41" s="22"/>
      <c r="B41" s="35"/>
      <c r="C41" s="1200" t="s">
        <v>595</v>
      </c>
      <c r="D41" s="1201"/>
      <c r="E41" s="1202"/>
      <c r="F41" s="36">
        <v>0</v>
      </c>
      <c r="G41" s="37">
        <v>0.65</v>
      </c>
      <c r="H41" s="37">
        <v>1.04</v>
      </c>
      <c r="I41" s="37">
        <v>0.79</v>
      </c>
      <c r="J41" s="38">
        <v>0.82</v>
      </c>
      <c r="K41" s="22"/>
      <c r="L41" s="22"/>
      <c r="M41" s="22"/>
      <c r="N41" s="22"/>
      <c r="O41" s="22"/>
      <c r="P41" s="22"/>
    </row>
    <row r="42" spans="1:16" ht="39" customHeight="1">
      <c r="A42" s="22"/>
      <c r="B42" s="39"/>
      <c r="C42" s="1200" t="s">
        <v>596</v>
      </c>
      <c r="D42" s="1201"/>
      <c r="E42" s="1202"/>
      <c r="F42" s="36" t="s">
        <v>526</v>
      </c>
      <c r="G42" s="37" t="s">
        <v>526</v>
      </c>
      <c r="H42" s="37" t="s">
        <v>526</v>
      </c>
      <c r="I42" s="37" t="s">
        <v>526</v>
      </c>
      <c r="J42" s="38" t="s">
        <v>526</v>
      </c>
      <c r="K42" s="22"/>
      <c r="L42" s="22"/>
      <c r="M42" s="22"/>
      <c r="N42" s="22"/>
      <c r="O42" s="22"/>
      <c r="P42" s="22"/>
    </row>
    <row r="43" spans="1:16" ht="39" customHeight="1" thickBot="1">
      <c r="A43" s="22"/>
      <c r="B43" s="40"/>
      <c r="C43" s="1203" t="s">
        <v>597</v>
      </c>
      <c r="D43" s="1204"/>
      <c r="E43" s="1205"/>
      <c r="F43" s="41">
        <v>0.06</v>
      </c>
      <c r="G43" s="42">
        <v>0.1</v>
      </c>
      <c r="H43" s="42">
        <v>0.38</v>
      </c>
      <c r="I43" s="42">
        <v>0.08</v>
      </c>
      <c r="J43" s="43">
        <v>7.0000000000000007E-2</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EMSOSI8UjrdI9jJneB4VA+KKeN9ftdlLD7cOua87uc5XuRxGE1o5BuZyxFFLtnHctlqnrDwggd/47/ynHZ7pQ==" saltValue="CngWCHpnikmWn7S8kfRpE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theme="0"/>
    <pageSetUpPr fitToPage="1"/>
  </sheetPr>
  <dimension ref="A1:U62"/>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c r="A45" s="48"/>
      <c r="B45" s="1208" t="s">
        <v>10</v>
      </c>
      <c r="C45" s="1209"/>
      <c r="D45" s="58"/>
      <c r="E45" s="1214" t="s">
        <v>11</v>
      </c>
      <c r="F45" s="1214"/>
      <c r="G45" s="1214"/>
      <c r="H45" s="1214"/>
      <c r="I45" s="1214"/>
      <c r="J45" s="1215"/>
      <c r="K45" s="59">
        <v>3459</v>
      </c>
      <c r="L45" s="60">
        <v>3298</v>
      </c>
      <c r="M45" s="60">
        <v>3094</v>
      </c>
      <c r="N45" s="60">
        <v>2874</v>
      </c>
      <c r="O45" s="61">
        <v>2646</v>
      </c>
      <c r="P45" s="48"/>
      <c r="Q45" s="48"/>
      <c r="R45" s="48"/>
      <c r="S45" s="48"/>
      <c r="T45" s="48"/>
      <c r="U45" s="48"/>
    </row>
    <row r="46" spans="1:21" ht="30.75" customHeight="1">
      <c r="A46" s="48"/>
      <c r="B46" s="1210"/>
      <c r="C46" s="1211"/>
      <c r="D46" s="62"/>
      <c r="E46" s="1216" t="s">
        <v>12</v>
      </c>
      <c r="F46" s="1216"/>
      <c r="G46" s="1216"/>
      <c r="H46" s="1216"/>
      <c r="I46" s="1216"/>
      <c r="J46" s="1217"/>
      <c r="K46" s="63" t="s">
        <v>526</v>
      </c>
      <c r="L46" s="64" t="s">
        <v>526</v>
      </c>
      <c r="M46" s="64" t="s">
        <v>526</v>
      </c>
      <c r="N46" s="64" t="s">
        <v>526</v>
      </c>
      <c r="O46" s="65" t="s">
        <v>526</v>
      </c>
      <c r="P46" s="48"/>
      <c r="Q46" s="48"/>
      <c r="R46" s="48"/>
      <c r="S46" s="48"/>
      <c r="T46" s="48"/>
      <c r="U46" s="48"/>
    </row>
    <row r="47" spans="1:21" ht="30.75" customHeight="1">
      <c r="A47" s="48"/>
      <c r="B47" s="1210"/>
      <c r="C47" s="1211"/>
      <c r="D47" s="62"/>
      <c r="E47" s="1216" t="s">
        <v>13</v>
      </c>
      <c r="F47" s="1216"/>
      <c r="G47" s="1216"/>
      <c r="H47" s="1216"/>
      <c r="I47" s="1216"/>
      <c r="J47" s="1217"/>
      <c r="K47" s="63">
        <v>1</v>
      </c>
      <c r="L47" s="64">
        <v>1</v>
      </c>
      <c r="M47" s="64">
        <v>1</v>
      </c>
      <c r="N47" s="64">
        <v>1</v>
      </c>
      <c r="O47" s="65">
        <v>1</v>
      </c>
      <c r="P47" s="48"/>
      <c r="Q47" s="48"/>
      <c r="R47" s="48"/>
      <c r="S47" s="48"/>
      <c r="T47" s="48"/>
      <c r="U47" s="48"/>
    </row>
    <row r="48" spans="1:21" ht="30.75" customHeight="1">
      <c r="A48" s="48"/>
      <c r="B48" s="1210"/>
      <c r="C48" s="1211"/>
      <c r="D48" s="62"/>
      <c r="E48" s="1216" t="s">
        <v>14</v>
      </c>
      <c r="F48" s="1216"/>
      <c r="G48" s="1216"/>
      <c r="H48" s="1216"/>
      <c r="I48" s="1216"/>
      <c r="J48" s="1217"/>
      <c r="K48" s="63">
        <v>646</v>
      </c>
      <c r="L48" s="64">
        <v>604</v>
      </c>
      <c r="M48" s="64">
        <v>627</v>
      </c>
      <c r="N48" s="64">
        <v>574</v>
      </c>
      <c r="O48" s="65">
        <v>583</v>
      </c>
      <c r="P48" s="48"/>
      <c r="Q48" s="48"/>
      <c r="R48" s="48"/>
      <c r="S48" s="48"/>
      <c r="T48" s="48"/>
      <c r="U48" s="48"/>
    </row>
    <row r="49" spans="1:21" ht="30.75" customHeight="1">
      <c r="A49" s="48"/>
      <c r="B49" s="1210"/>
      <c r="C49" s="1211"/>
      <c r="D49" s="62"/>
      <c r="E49" s="1216" t="s">
        <v>15</v>
      </c>
      <c r="F49" s="1216"/>
      <c r="G49" s="1216"/>
      <c r="H49" s="1216"/>
      <c r="I49" s="1216"/>
      <c r="J49" s="1217"/>
      <c r="K49" s="63" t="s">
        <v>526</v>
      </c>
      <c r="L49" s="64" t="s">
        <v>526</v>
      </c>
      <c r="M49" s="64" t="s">
        <v>526</v>
      </c>
      <c r="N49" s="64" t="s">
        <v>526</v>
      </c>
      <c r="O49" s="65" t="s">
        <v>526</v>
      </c>
      <c r="P49" s="48"/>
      <c r="Q49" s="48"/>
      <c r="R49" s="48"/>
      <c r="S49" s="48"/>
      <c r="T49" s="48"/>
      <c r="U49" s="48"/>
    </row>
    <row r="50" spans="1:21" ht="30.75" customHeight="1">
      <c r="A50" s="48"/>
      <c r="B50" s="1210"/>
      <c r="C50" s="1211"/>
      <c r="D50" s="62"/>
      <c r="E50" s="1216" t="s">
        <v>16</v>
      </c>
      <c r="F50" s="1216"/>
      <c r="G50" s="1216"/>
      <c r="H50" s="1216"/>
      <c r="I50" s="1216"/>
      <c r="J50" s="1217"/>
      <c r="K50" s="63">
        <v>59</v>
      </c>
      <c r="L50" s="64">
        <v>12</v>
      </c>
      <c r="M50" s="64">
        <v>30</v>
      </c>
      <c r="N50" s="64">
        <v>48</v>
      </c>
      <c r="O50" s="65">
        <v>67</v>
      </c>
      <c r="P50" s="48"/>
      <c r="Q50" s="48"/>
      <c r="R50" s="48"/>
      <c r="S50" s="48"/>
      <c r="T50" s="48"/>
      <c r="U50" s="48"/>
    </row>
    <row r="51" spans="1:21" ht="30.75" customHeight="1">
      <c r="A51" s="48"/>
      <c r="B51" s="1212"/>
      <c r="C51" s="1213"/>
      <c r="D51" s="66"/>
      <c r="E51" s="1216" t="s">
        <v>17</v>
      </c>
      <c r="F51" s="1216"/>
      <c r="G51" s="1216"/>
      <c r="H51" s="1216"/>
      <c r="I51" s="1216"/>
      <c r="J51" s="1217"/>
      <c r="K51" s="63">
        <v>0</v>
      </c>
      <c r="L51" s="64">
        <v>0</v>
      </c>
      <c r="M51" s="64">
        <v>0</v>
      </c>
      <c r="N51" s="64" t="s">
        <v>526</v>
      </c>
      <c r="O51" s="65" t="s">
        <v>526</v>
      </c>
      <c r="P51" s="48"/>
      <c r="Q51" s="48"/>
      <c r="R51" s="48"/>
      <c r="S51" s="48"/>
      <c r="T51" s="48"/>
      <c r="U51" s="48"/>
    </row>
    <row r="52" spans="1:21" ht="30.75" customHeight="1">
      <c r="A52" s="48"/>
      <c r="B52" s="1218" t="s">
        <v>18</v>
      </c>
      <c r="C52" s="1219"/>
      <c r="D52" s="66"/>
      <c r="E52" s="1216" t="s">
        <v>19</v>
      </c>
      <c r="F52" s="1216"/>
      <c r="G52" s="1216"/>
      <c r="H52" s="1216"/>
      <c r="I52" s="1216"/>
      <c r="J52" s="1217"/>
      <c r="K52" s="63">
        <v>2587</v>
      </c>
      <c r="L52" s="64">
        <v>2457</v>
      </c>
      <c r="M52" s="64">
        <v>2357</v>
      </c>
      <c r="N52" s="64">
        <v>2215</v>
      </c>
      <c r="O52" s="65">
        <v>2091</v>
      </c>
      <c r="P52" s="48"/>
      <c r="Q52" s="48"/>
      <c r="R52" s="48"/>
      <c r="S52" s="48"/>
      <c r="T52" s="48"/>
      <c r="U52" s="48"/>
    </row>
    <row r="53" spans="1:21" ht="30.75" customHeight="1" thickBot="1">
      <c r="A53" s="48"/>
      <c r="B53" s="1220" t="s">
        <v>20</v>
      </c>
      <c r="C53" s="1221"/>
      <c r="D53" s="67"/>
      <c r="E53" s="1222" t="s">
        <v>21</v>
      </c>
      <c r="F53" s="1222"/>
      <c r="G53" s="1222"/>
      <c r="H53" s="1222"/>
      <c r="I53" s="1222"/>
      <c r="J53" s="1223"/>
      <c r="K53" s="68">
        <v>1578</v>
      </c>
      <c r="L53" s="69">
        <v>1458</v>
      </c>
      <c r="M53" s="69">
        <v>1395</v>
      </c>
      <c r="N53" s="69">
        <v>1282</v>
      </c>
      <c r="O53" s="70">
        <v>1206</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598</v>
      </c>
      <c r="L56" s="80" t="s">
        <v>599</v>
      </c>
      <c r="M56" s="80" t="s">
        <v>600</v>
      </c>
      <c r="N56" s="80" t="s">
        <v>601</v>
      </c>
      <c r="O56" s="81" t="s">
        <v>602</v>
      </c>
      <c r="P56" s="48"/>
      <c r="Q56" s="48"/>
      <c r="R56" s="48"/>
      <c r="S56" s="48"/>
      <c r="T56" s="48"/>
      <c r="U56" s="48"/>
    </row>
    <row r="57" spans="1:21" ht="31.5" customHeight="1">
      <c r="B57" s="1224" t="s">
        <v>24</v>
      </c>
      <c r="C57" s="1225"/>
      <c r="D57" s="1228" t="s">
        <v>25</v>
      </c>
      <c r="E57" s="1229"/>
      <c r="F57" s="1229"/>
      <c r="G57" s="1229"/>
      <c r="H57" s="1229"/>
      <c r="I57" s="1229"/>
      <c r="J57" s="1230"/>
      <c r="K57" s="82">
        <v>330</v>
      </c>
      <c r="L57" s="83">
        <v>309</v>
      </c>
      <c r="M57" s="83">
        <v>328</v>
      </c>
      <c r="N57" s="83">
        <v>328</v>
      </c>
      <c r="O57" s="84">
        <v>328</v>
      </c>
    </row>
    <row r="58" spans="1:21" ht="31.5" customHeight="1" thickBot="1">
      <c r="B58" s="1226"/>
      <c r="C58" s="1227"/>
      <c r="D58" s="1231" t="s">
        <v>26</v>
      </c>
      <c r="E58" s="1232"/>
      <c r="F58" s="1232"/>
      <c r="G58" s="1232"/>
      <c r="H58" s="1232"/>
      <c r="I58" s="1232"/>
      <c r="J58" s="1233"/>
      <c r="K58" s="85">
        <v>4</v>
      </c>
      <c r="L58" s="86">
        <v>5</v>
      </c>
      <c r="M58" s="86">
        <v>6</v>
      </c>
      <c r="N58" s="86">
        <v>7</v>
      </c>
      <c r="O58" s="87">
        <v>8</v>
      </c>
    </row>
    <row r="59" spans="1:21" ht="24" customHeight="1">
      <c r="B59" s="88"/>
      <c r="C59" s="88"/>
      <c r="D59" s="89" t="s">
        <v>27</v>
      </c>
      <c r="E59" s="90"/>
      <c r="F59" s="90"/>
      <c r="G59" s="90"/>
      <c r="H59" s="90"/>
      <c r="I59" s="90"/>
      <c r="J59" s="90"/>
      <c r="K59" s="90"/>
      <c r="L59" s="90"/>
      <c r="M59" s="90"/>
      <c r="N59" s="90"/>
      <c r="O59" s="90"/>
    </row>
    <row r="60" spans="1:21" ht="24" customHeight="1">
      <c r="B60" s="91"/>
      <c r="C60" s="91"/>
      <c r="D60" s="89" t="s">
        <v>28</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gNdRMzhePqJdozSN0eKIRVcZfiIgyFlW6+NJy+9QPYrZRGHm/wqkaEZo70Y9vxzBwGQkSP4ilkC4Org0p2O1A==" saltValue="XEM1kAxr9LpnTyol92oIV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theme="0"/>
    <pageSetUpPr fitToPage="1"/>
  </sheetPr>
  <dimension ref="B1:M86"/>
  <sheetViews>
    <sheetView showGridLines="0" zoomScale="75" zoomScaleNormal="75"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8</v>
      </c>
    </row>
    <row r="40" spans="2:13" ht="27.75" customHeight="1" thickBot="1">
      <c r="B40" s="94" t="s">
        <v>9</v>
      </c>
      <c r="C40" s="95"/>
      <c r="D40" s="95"/>
      <c r="E40" s="96"/>
      <c r="F40" s="96"/>
      <c r="G40" s="96"/>
      <c r="H40" s="97" t="s">
        <v>2</v>
      </c>
      <c r="I40" s="98" t="s">
        <v>568</v>
      </c>
      <c r="J40" s="99" t="s">
        <v>569</v>
      </c>
      <c r="K40" s="99" t="s">
        <v>570</v>
      </c>
      <c r="L40" s="99" t="s">
        <v>571</v>
      </c>
      <c r="M40" s="100" t="s">
        <v>572</v>
      </c>
    </row>
    <row r="41" spans="2:13" ht="27.75" customHeight="1">
      <c r="B41" s="1234" t="s">
        <v>29</v>
      </c>
      <c r="C41" s="1235"/>
      <c r="D41" s="101"/>
      <c r="E41" s="1240" t="s">
        <v>30</v>
      </c>
      <c r="F41" s="1240"/>
      <c r="G41" s="1240"/>
      <c r="H41" s="1241"/>
      <c r="I41" s="102">
        <v>27700</v>
      </c>
      <c r="J41" s="103">
        <v>27153</v>
      </c>
      <c r="K41" s="103">
        <v>26137</v>
      </c>
      <c r="L41" s="103">
        <v>25693</v>
      </c>
      <c r="M41" s="104">
        <v>25206</v>
      </c>
    </row>
    <row r="42" spans="2:13" ht="27.75" customHeight="1">
      <c r="B42" s="1236"/>
      <c r="C42" s="1237"/>
      <c r="D42" s="105"/>
      <c r="E42" s="1242" t="s">
        <v>31</v>
      </c>
      <c r="F42" s="1242"/>
      <c r="G42" s="1242"/>
      <c r="H42" s="1243"/>
      <c r="I42" s="106" t="s">
        <v>526</v>
      </c>
      <c r="J42" s="107" t="s">
        <v>526</v>
      </c>
      <c r="K42" s="107" t="s">
        <v>526</v>
      </c>
      <c r="L42" s="107" t="s">
        <v>526</v>
      </c>
      <c r="M42" s="108" t="s">
        <v>526</v>
      </c>
    </row>
    <row r="43" spans="2:13" ht="27.75" customHeight="1">
      <c r="B43" s="1236"/>
      <c r="C43" s="1237"/>
      <c r="D43" s="105"/>
      <c r="E43" s="1242" t="s">
        <v>32</v>
      </c>
      <c r="F43" s="1242"/>
      <c r="G43" s="1242"/>
      <c r="H43" s="1243"/>
      <c r="I43" s="106">
        <v>8601</v>
      </c>
      <c r="J43" s="107">
        <v>8085</v>
      </c>
      <c r="K43" s="107">
        <v>7695</v>
      </c>
      <c r="L43" s="107">
        <v>5727</v>
      </c>
      <c r="M43" s="108">
        <v>6318</v>
      </c>
    </row>
    <row r="44" spans="2:13" ht="27.75" customHeight="1">
      <c r="B44" s="1236"/>
      <c r="C44" s="1237"/>
      <c r="D44" s="105"/>
      <c r="E44" s="1242" t="s">
        <v>33</v>
      </c>
      <c r="F44" s="1242"/>
      <c r="G44" s="1242"/>
      <c r="H44" s="1243"/>
      <c r="I44" s="106">
        <v>191</v>
      </c>
      <c r="J44" s="107">
        <v>353</v>
      </c>
      <c r="K44" s="107">
        <v>422</v>
      </c>
      <c r="L44" s="107">
        <v>387</v>
      </c>
      <c r="M44" s="108">
        <v>340</v>
      </c>
    </row>
    <row r="45" spans="2:13" ht="27.75" customHeight="1">
      <c r="B45" s="1236"/>
      <c r="C45" s="1237"/>
      <c r="D45" s="105"/>
      <c r="E45" s="1242" t="s">
        <v>34</v>
      </c>
      <c r="F45" s="1242"/>
      <c r="G45" s="1242"/>
      <c r="H45" s="1243"/>
      <c r="I45" s="106">
        <v>4930</v>
      </c>
      <c r="J45" s="107">
        <v>4653</v>
      </c>
      <c r="K45" s="107">
        <v>4362</v>
      </c>
      <c r="L45" s="107">
        <v>4254</v>
      </c>
      <c r="M45" s="108">
        <v>4046</v>
      </c>
    </row>
    <row r="46" spans="2:13" ht="27.75" customHeight="1">
      <c r="B46" s="1236"/>
      <c r="C46" s="1237"/>
      <c r="D46" s="109"/>
      <c r="E46" s="1242" t="s">
        <v>35</v>
      </c>
      <c r="F46" s="1242"/>
      <c r="G46" s="1242"/>
      <c r="H46" s="1243"/>
      <c r="I46" s="106" t="s">
        <v>526</v>
      </c>
      <c r="J46" s="107" t="s">
        <v>526</v>
      </c>
      <c r="K46" s="107" t="s">
        <v>526</v>
      </c>
      <c r="L46" s="107" t="s">
        <v>526</v>
      </c>
      <c r="M46" s="108" t="s">
        <v>526</v>
      </c>
    </row>
    <row r="47" spans="2:13" ht="27.75" customHeight="1">
      <c r="B47" s="1236"/>
      <c r="C47" s="1237"/>
      <c r="D47" s="110"/>
      <c r="E47" s="1244" t="s">
        <v>36</v>
      </c>
      <c r="F47" s="1245"/>
      <c r="G47" s="1245"/>
      <c r="H47" s="1246"/>
      <c r="I47" s="106" t="s">
        <v>526</v>
      </c>
      <c r="J47" s="107" t="s">
        <v>526</v>
      </c>
      <c r="K47" s="107" t="s">
        <v>526</v>
      </c>
      <c r="L47" s="107" t="s">
        <v>526</v>
      </c>
      <c r="M47" s="108" t="s">
        <v>526</v>
      </c>
    </row>
    <row r="48" spans="2:13" ht="27.75" customHeight="1">
      <c r="B48" s="1236"/>
      <c r="C48" s="1237"/>
      <c r="D48" s="105"/>
      <c r="E48" s="1242" t="s">
        <v>37</v>
      </c>
      <c r="F48" s="1242"/>
      <c r="G48" s="1242"/>
      <c r="H48" s="1243"/>
      <c r="I48" s="106" t="s">
        <v>526</v>
      </c>
      <c r="J48" s="107" t="s">
        <v>526</v>
      </c>
      <c r="K48" s="107" t="s">
        <v>526</v>
      </c>
      <c r="L48" s="107" t="s">
        <v>526</v>
      </c>
      <c r="M48" s="108" t="s">
        <v>526</v>
      </c>
    </row>
    <row r="49" spans="2:13" ht="27.75" customHeight="1">
      <c r="B49" s="1238"/>
      <c r="C49" s="1239"/>
      <c r="D49" s="105"/>
      <c r="E49" s="1242" t="s">
        <v>38</v>
      </c>
      <c r="F49" s="1242"/>
      <c r="G49" s="1242"/>
      <c r="H49" s="1243"/>
      <c r="I49" s="106" t="s">
        <v>526</v>
      </c>
      <c r="J49" s="107" t="s">
        <v>526</v>
      </c>
      <c r="K49" s="107" t="s">
        <v>526</v>
      </c>
      <c r="L49" s="107" t="s">
        <v>526</v>
      </c>
      <c r="M49" s="108" t="s">
        <v>526</v>
      </c>
    </row>
    <row r="50" spans="2:13" ht="27.75" customHeight="1">
      <c r="B50" s="1247" t="s">
        <v>39</v>
      </c>
      <c r="C50" s="1248"/>
      <c r="D50" s="111"/>
      <c r="E50" s="1242" t="s">
        <v>40</v>
      </c>
      <c r="F50" s="1242"/>
      <c r="G50" s="1242"/>
      <c r="H50" s="1243"/>
      <c r="I50" s="106">
        <v>3009</v>
      </c>
      <c r="J50" s="107">
        <v>3087</v>
      </c>
      <c r="K50" s="107">
        <v>3320</v>
      </c>
      <c r="L50" s="107">
        <v>3188</v>
      </c>
      <c r="M50" s="108">
        <v>3366</v>
      </c>
    </row>
    <row r="51" spans="2:13" ht="27.75" customHeight="1">
      <c r="B51" s="1236"/>
      <c r="C51" s="1237"/>
      <c r="D51" s="105"/>
      <c r="E51" s="1242" t="s">
        <v>41</v>
      </c>
      <c r="F51" s="1242"/>
      <c r="G51" s="1242"/>
      <c r="H51" s="1243"/>
      <c r="I51" s="106">
        <v>328</v>
      </c>
      <c r="J51" s="107">
        <v>314</v>
      </c>
      <c r="K51" s="107">
        <v>270</v>
      </c>
      <c r="L51" s="107">
        <v>227</v>
      </c>
      <c r="M51" s="108">
        <v>181</v>
      </c>
    </row>
    <row r="52" spans="2:13" ht="27.75" customHeight="1">
      <c r="B52" s="1238"/>
      <c r="C52" s="1239"/>
      <c r="D52" s="105"/>
      <c r="E52" s="1242" t="s">
        <v>42</v>
      </c>
      <c r="F52" s="1242"/>
      <c r="G52" s="1242"/>
      <c r="H52" s="1243"/>
      <c r="I52" s="106">
        <v>22764</v>
      </c>
      <c r="J52" s="107">
        <v>23113</v>
      </c>
      <c r="K52" s="107">
        <v>22238</v>
      </c>
      <c r="L52" s="107">
        <v>21894</v>
      </c>
      <c r="M52" s="108">
        <v>21320</v>
      </c>
    </row>
    <row r="53" spans="2:13" ht="27.75" customHeight="1" thickBot="1">
      <c r="B53" s="1249" t="s">
        <v>43</v>
      </c>
      <c r="C53" s="1250"/>
      <c r="D53" s="112"/>
      <c r="E53" s="1251" t="s">
        <v>44</v>
      </c>
      <c r="F53" s="1251"/>
      <c r="G53" s="1251"/>
      <c r="H53" s="1252"/>
      <c r="I53" s="113">
        <v>15323</v>
      </c>
      <c r="J53" s="114">
        <v>13730</v>
      </c>
      <c r="K53" s="114">
        <v>12786</v>
      </c>
      <c r="L53" s="114">
        <v>10752</v>
      </c>
      <c r="M53" s="115">
        <v>11042</v>
      </c>
    </row>
    <row r="54" spans="2:13" ht="27.75" customHeight="1">
      <c r="B54" s="116" t="s">
        <v>45</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n46mKhpNFViQ+MrMVQmf7i1ItF0g2E2d3ocMRuypV0mq2mf2Lj3kGz918aEHbhfWy7fuMzUGWQvofFF/eXjKww==" saltValue="lWmrpf4R0yK4iBc5mW0Ew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W66"/>
  <sheetViews>
    <sheetView showGridLines="0" zoomScale="75" zoomScaleNormal="7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46</v>
      </c>
    </row>
    <row r="54" spans="2:8" ht="29.25" customHeight="1" thickBot="1">
      <c r="B54" s="121" t="s">
        <v>1</v>
      </c>
      <c r="C54" s="122"/>
      <c r="D54" s="122"/>
      <c r="E54" s="123" t="s">
        <v>2</v>
      </c>
      <c r="F54" s="124" t="s">
        <v>570</v>
      </c>
      <c r="G54" s="124" t="s">
        <v>571</v>
      </c>
      <c r="H54" s="125" t="s">
        <v>572</v>
      </c>
    </row>
    <row r="55" spans="2:8" ht="52.5" customHeight="1">
      <c r="B55" s="126"/>
      <c r="C55" s="1261" t="s">
        <v>47</v>
      </c>
      <c r="D55" s="1261"/>
      <c r="E55" s="1262"/>
      <c r="F55" s="127">
        <v>2437</v>
      </c>
      <c r="G55" s="127">
        <v>2080</v>
      </c>
      <c r="H55" s="128">
        <v>1961</v>
      </c>
    </row>
    <row r="56" spans="2:8" ht="52.5" customHeight="1">
      <c r="B56" s="129"/>
      <c r="C56" s="1263" t="s">
        <v>48</v>
      </c>
      <c r="D56" s="1263"/>
      <c r="E56" s="1264"/>
      <c r="F56" s="130">
        <v>328</v>
      </c>
      <c r="G56" s="130">
        <v>328</v>
      </c>
      <c r="H56" s="131">
        <v>373</v>
      </c>
    </row>
    <row r="57" spans="2:8" ht="53.25" customHeight="1">
      <c r="B57" s="129"/>
      <c r="C57" s="1265" t="s">
        <v>49</v>
      </c>
      <c r="D57" s="1265"/>
      <c r="E57" s="1266"/>
      <c r="F57" s="132">
        <v>2107</v>
      </c>
      <c r="G57" s="132">
        <v>2207</v>
      </c>
      <c r="H57" s="133">
        <v>2196</v>
      </c>
    </row>
    <row r="58" spans="2:8" ht="45.75" customHeight="1">
      <c r="B58" s="134"/>
      <c r="C58" s="1253" t="s">
        <v>614</v>
      </c>
      <c r="D58" s="1254"/>
      <c r="E58" s="1255"/>
      <c r="F58" s="135">
        <v>1874</v>
      </c>
      <c r="G58" s="135">
        <v>1969</v>
      </c>
      <c r="H58" s="136">
        <v>1895</v>
      </c>
    </row>
    <row r="59" spans="2:8" ht="45.75" customHeight="1">
      <c r="B59" s="134"/>
      <c r="C59" s="1253" t="s">
        <v>615</v>
      </c>
      <c r="D59" s="1254"/>
      <c r="E59" s="1255"/>
      <c r="F59" s="135">
        <v>110</v>
      </c>
      <c r="G59" s="135">
        <v>131</v>
      </c>
      <c r="H59" s="136">
        <v>188</v>
      </c>
    </row>
    <row r="60" spans="2:8" ht="45.75" customHeight="1">
      <c r="B60" s="134"/>
      <c r="C60" s="1253" t="s">
        <v>617</v>
      </c>
      <c r="D60" s="1254"/>
      <c r="E60" s="1255"/>
      <c r="F60" s="135">
        <v>42</v>
      </c>
      <c r="G60" s="135">
        <v>31</v>
      </c>
      <c r="H60" s="136">
        <v>40</v>
      </c>
    </row>
    <row r="61" spans="2:8" ht="45.75" customHeight="1">
      <c r="B61" s="134"/>
      <c r="C61" s="1253" t="s">
        <v>616</v>
      </c>
      <c r="D61" s="1254"/>
      <c r="E61" s="1255"/>
      <c r="F61" s="135">
        <v>37</v>
      </c>
      <c r="G61" s="135">
        <v>37</v>
      </c>
      <c r="H61" s="136">
        <v>37</v>
      </c>
    </row>
    <row r="62" spans="2:8" ht="45.75" customHeight="1" thickBot="1">
      <c r="B62" s="137"/>
      <c r="C62" s="1256" t="s">
        <v>618</v>
      </c>
      <c r="D62" s="1257"/>
      <c r="E62" s="1258"/>
      <c r="F62" s="138">
        <v>7</v>
      </c>
      <c r="G62" s="138">
        <v>7</v>
      </c>
      <c r="H62" s="139">
        <v>7</v>
      </c>
    </row>
    <row r="63" spans="2:8" ht="52.5" customHeight="1" thickBot="1">
      <c r="B63" s="140"/>
      <c r="C63" s="1259" t="s">
        <v>50</v>
      </c>
      <c r="D63" s="1259"/>
      <c r="E63" s="1260"/>
      <c r="F63" s="141">
        <v>4872</v>
      </c>
      <c r="G63" s="141">
        <v>4615</v>
      </c>
      <c r="H63" s="142">
        <v>4530</v>
      </c>
    </row>
    <row r="64" spans="2:8" ht="15" customHeight="1"/>
    <row r="65" ht="0" hidden="1" customHeight="1"/>
    <row r="66" ht="0" hidden="1" customHeight="1"/>
  </sheetData>
  <sheetProtection algorithmName="SHA-512" hashValue="eZCH8kWiQRZcrl6qEx/ia5u0js4tk7UTnEC6rlmtP5OuzWyq3hyDZseJ+EmDcheGGhwjCdYf6PnRSiYK5bbaRg==" saltValue="Kq8TMOLanyseP2ry2A8kr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51</v>
      </c>
      <c r="E2" s="154"/>
      <c r="F2" s="155" t="s">
        <v>565</v>
      </c>
      <c r="G2" s="156"/>
      <c r="H2" s="157"/>
    </row>
    <row r="3" spans="1:8">
      <c r="A3" s="153" t="s">
        <v>558</v>
      </c>
      <c r="B3" s="158"/>
      <c r="C3" s="159"/>
      <c r="D3" s="160">
        <v>79141</v>
      </c>
      <c r="E3" s="161"/>
      <c r="F3" s="162">
        <v>106614</v>
      </c>
      <c r="G3" s="163"/>
      <c r="H3" s="164"/>
    </row>
    <row r="4" spans="1:8">
      <c r="A4" s="165"/>
      <c r="B4" s="166"/>
      <c r="C4" s="167"/>
      <c r="D4" s="168">
        <v>39762</v>
      </c>
      <c r="E4" s="169"/>
      <c r="F4" s="170">
        <v>45545</v>
      </c>
      <c r="G4" s="171"/>
      <c r="H4" s="172"/>
    </row>
    <row r="5" spans="1:8">
      <c r="A5" s="153" t="s">
        <v>560</v>
      </c>
      <c r="B5" s="158"/>
      <c r="C5" s="159"/>
      <c r="D5" s="160">
        <v>75083</v>
      </c>
      <c r="E5" s="161"/>
      <c r="F5" s="162">
        <v>85459</v>
      </c>
      <c r="G5" s="163"/>
      <c r="H5" s="164"/>
    </row>
    <row r="6" spans="1:8">
      <c r="A6" s="165"/>
      <c r="B6" s="166"/>
      <c r="C6" s="167"/>
      <c r="D6" s="168">
        <v>42292</v>
      </c>
      <c r="E6" s="169"/>
      <c r="F6" s="170">
        <v>44378</v>
      </c>
      <c r="G6" s="171"/>
      <c r="H6" s="172"/>
    </row>
    <row r="7" spans="1:8">
      <c r="A7" s="153" t="s">
        <v>561</v>
      </c>
      <c r="B7" s="158"/>
      <c r="C7" s="159"/>
      <c r="D7" s="160">
        <v>59189</v>
      </c>
      <c r="E7" s="161"/>
      <c r="F7" s="162">
        <v>83280</v>
      </c>
      <c r="G7" s="163"/>
      <c r="H7" s="164"/>
    </row>
    <row r="8" spans="1:8">
      <c r="A8" s="165"/>
      <c r="B8" s="166"/>
      <c r="C8" s="167"/>
      <c r="D8" s="168">
        <v>34812</v>
      </c>
      <c r="E8" s="169"/>
      <c r="F8" s="170">
        <v>43123</v>
      </c>
      <c r="G8" s="171"/>
      <c r="H8" s="172"/>
    </row>
    <row r="9" spans="1:8">
      <c r="A9" s="153" t="s">
        <v>562</v>
      </c>
      <c r="B9" s="158"/>
      <c r="C9" s="159"/>
      <c r="D9" s="160">
        <v>59527</v>
      </c>
      <c r="E9" s="161"/>
      <c r="F9" s="162">
        <v>88968</v>
      </c>
      <c r="G9" s="163"/>
      <c r="H9" s="164"/>
    </row>
    <row r="10" spans="1:8">
      <c r="A10" s="165"/>
      <c r="B10" s="166"/>
      <c r="C10" s="167"/>
      <c r="D10" s="168">
        <v>33261</v>
      </c>
      <c r="E10" s="169"/>
      <c r="F10" s="170">
        <v>45482</v>
      </c>
      <c r="G10" s="171"/>
      <c r="H10" s="172"/>
    </row>
    <row r="11" spans="1:8">
      <c r="A11" s="153" t="s">
        <v>563</v>
      </c>
      <c r="B11" s="158"/>
      <c r="C11" s="159"/>
      <c r="D11" s="160">
        <v>37314</v>
      </c>
      <c r="E11" s="161"/>
      <c r="F11" s="162">
        <v>85173</v>
      </c>
      <c r="G11" s="163"/>
      <c r="H11" s="164"/>
    </row>
    <row r="12" spans="1:8">
      <c r="A12" s="165"/>
      <c r="B12" s="166"/>
      <c r="C12" s="173"/>
      <c r="D12" s="168">
        <v>26611</v>
      </c>
      <c r="E12" s="169"/>
      <c r="F12" s="170">
        <v>43913</v>
      </c>
      <c r="G12" s="171"/>
      <c r="H12" s="172"/>
    </row>
    <row r="13" spans="1:8">
      <c r="A13" s="153"/>
      <c r="B13" s="158"/>
      <c r="C13" s="174"/>
      <c r="D13" s="175">
        <v>62051</v>
      </c>
      <c r="E13" s="176"/>
      <c r="F13" s="177">
        <v>89899</v>
      </c>
      <c r="G13" s="178"/>
      <c r="H13" s="164"/>
    </row>
    <row r="14" spans="1:8">
      <c r="A14" s="165"/>
      <c r="B14" s="166"/>
      <c r="C14" s="167"/>
      <c r="D14" s="168">
        <v>35348</v>
      </c>
      <c r="E14" s="169"/>
      <c r="F14" s="170">
        <v>44488</v>
      </c>
      <c r="G14" s="171"/>
      <c r="H14" s="172"/>
    </row>
    <row r="17" spans="1:11">
      <c r="A17" s="149" t="s">
        <v>52</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53</v>
      </c>
      <c r="B19" s="179">
        <f>ROUND(VALUE(SUBSTITUTE(実質収支比率等に係る経年分析!F$48,"▲","-")),2)</f>
        <v>2.29</v>
      </c>
      <c r="C19" s="179">
        <f>ROUND(VALUE(SUBSTITUTE(実質収支比率等に係る経年分析!G$48,"▲","-")),2)</f>
        <v>5.36</v>
      </c>
      <c r="D19" s="179">
        <f>ROUND(VALUE(SUBSTITUTE(実質収支比率等に係る経年分析!H$48,"▲","-")),2)</f>
        <v>3.17</v>
      </c>
      <c r="E19" s="179">
        <f>ROUND(VALUE(SUBSTITUTE(実質収支比率等に係る経年分析!I$48,"▲","-")),2)</f>
        <v>3.25</v>
      </c>
      <c r="F19" s="179">
        <f>ROUND(VALUE(SUBSTITUTE(実質収支比率等に係る経年分析!J$48,"▲","-")),2)</f>
        <v>2.14</v>
      </c>
    </row>
    <row r="20" spans="1:11">
      <c r="A20" s="179" t="s">
        <v>54</v>
      </c>
      <c r="B20" s="179">
        <f>ROUND(VALUE(SUBSTITUTE(実質収支比率等に係る経年分析!F$47,"▲","-")),2)</f>
        <v>19.39</v>
      </c>
      <c r="C20" s="179">
        <f>ROUND(VALUE(SUBSTITUTE(実質収支比率等に係る経年分析!G$47,"▲","-")),2)</f>
        <v>19.47</v>
      </c>
      <c r="D20" s="179">
        <f>ROUND(VALUE(SUBSTITUTE(実質収支比率等に係る経年分析!H$47,"▲","-")),2)</f>
        <v>20.95</v>
      </c>
      <c r="E20" s="179">
        <f>ROUND(VALUE(SUBSTITUTE(実質収支比率等に係る経年分析!I$47,"▲","-")),2)</f>
        <v>18.48</v>
      </c>
      <c r="F20" s="179">
        <f>ROUND(VALUE(SUBSTITUTE(実質収支比率等に係る経年分析!J$47,"▲","-")),2)</f>
        <v>17.8</v>
      </c>
    </row>
    <row r="21" spans="1:11">
      <c r="A21" s="179" t="s">
        <v>55</v>
      </c>
      <c r="B21" s="179">
        <f>IF(ISNUMBER(VALUE(SUBSTITUTE(実質収支比率等に係る経年分析!F$49,"▲","-"))),ROUND(VALUE(SUBSTITUTE(実質収支比率等に係る経年分析!F$49,"▲","-")),2),NA())</f>
        <v>-1.73</v>
      </c>
      <c r="C21" s="179">
        <f>IF(ISNUMBER(VALUE(SUBSTITUTE(実質収支比率等に係る経年分析!G$49,"▲","-"))),ROUND(VALUE(SUBSTITUTE(実質収支比率等に係る経年分析!G$49,"▲","-")),2),NA())</f>
        <v>3.1</v>
      </c>
      <c r="D21" s="179">
        <f>IF(ISNUMBER(VALUE(SUBSTITUTE(実質収支比率等に係る経年分析!H$49,"▲","-"))),ROUND(VALUE(SUBSTITUTE(実質収支比率等に係る経年分析!H$49,"▲","-")),2),NA())</f>
        <v>-1.46</v>
      </c>
      <c r="E21" s="179">
        <f>IF(ISNUMBER(VALUE(SUBSTITUTE(実質収支比率等に係る経年分析!I$49,"▲","-"))),ROUND(VALUE(SUBSTITUTE(実質収支比率等に係る経年分析!I$49,"▲","-")),2),NA())</f>
        <v>-3.2</v>
      </c>
      <c r="F21" s="179">
        <f>IF(ISNUMBER(VALUE(SUBSTITUTE(実質収支比率等に係る経年分析!J$49,"▲","-"))),ROUND(VALUE(SUBSTITUTE(実質収支比率等に係る経年分析!J$49,"▲","-")),2),NA())</f>
        <v>-2.2599999999999998</v>
      </c>
    </row>
    <row r="24" spans="1:11">
      <c r="A24" s="149" t="s">
        <v>56</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57</v>
      </c>
      <c r="C26" s="180" t="s">
        <v>58</v>
      </c>
      <c r="D26" s="180" t="s">
        <v>57</v>
      </c>
      <c r="E26" s="180" t="s">
        <v>58</v>
      </c>
      <c r="F26" s="180" t="s">
        <v>57</v>
      </c>
      <c r="G26" s="180" t="s">
        <v>58</v>
      </c>
      <c r="H26" s="180" t="s">
        <v>57</v>
      </c>
      <c r="I26" s="180" t="s">
        <v>58</v>
      </c>
      <c r="J26" s="180" t="s">
        <v>57</v>
      </c>
      <c r="K26" s="180" t="s">
        <v>58</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0.06</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0.1</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0.38</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0.08</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7.0000000000000007E-2</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介護保険事業特別会計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0.65</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1.04</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0.79</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0.82</v>
      </c>
    </row>
    <row r="30" spans="1:11">
      <c r="A30" s="180" t="str">
        <f>IF(連結実質赤字比率に係る赤字・黒字の構成分析!C$40="",NA(),連結実質赤字比率に係る赤字・黒字の構成分析!C$40)</f>
        <v>国民健康保険事業特別会計</v>
      </c>
      <c r="B30" s="180">
        <f>IF(ROUND(VALUE(SUBSTITUTE(連結実質赤字比率に係る赤字・黒字の構成分析!F$40,"▲", "-")), 2) &lt; 0, ABS(ROUND(VALUE(SUBSTITUTE(連結実質赤字比率に係る赤字・黒字の構成分析!F$40,"▲", "-")), 2)), NA())</f>
        <v>0.09</v>
      </c>
      <c r="C30" s="180" t="e">
        <f>IF(ROUND(VALUE(SUBSTITUTE(連結実質赤字比率に係る赤字・黒字の構成分析!F$40,"▲", "-")), 2) &gt;= 0, ABS(ROUND(VALUE(SUBSTITUTE(連結実質赤字比率に係る赤字・黒字の構成分析!F$40,"▲", "-")), 2)), NA())</f>
        <v>#N/A</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0.06</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2.4900000000000002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1.35</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0.96</v>
      </c>
    </row>
    <row r="31" spans="1:11">
      <c r="A31" s="180" t="str">
        <f>IF(連結実質赤字比率に係る赤字・黒字の構成分析!C$39="",NA(),連結実質赤字比率に係る赤字・黒字の構成分析!C$39)</f>
        <v>介護老人保健施設事業特別会計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4.46</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4.04</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3.79</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3.32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2.78</v>
      </c>
    </row>
    <row r="32" spans="1:11">
      <c r="A32" s="180" t="str">
        <f>IF(連結実質赤字比率に係る赤字・黒字の構成分析!C$38="",NA(),連結実質赤字比率に係る赤字・黒字の構成分析!C$38)</f>
        <v>病院事業特別会計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6</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6.27</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6.53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5.55</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3.96</v>
      </c>
    </row>
    <row r="33" spans="1:16">
      <c r="A33" s="180" t="str">
        <f>IF(連結実質赤字比率に係る赤字・黒字の構成分析!C$37="",NA(),連結実質赤字比率に係る赤字・黒字の構成分析!C$37)</f>
        <v>一般会計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5.08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8.0299999999999994</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5.82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5.95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4.78</v>
      </c>
    </row>
    <row r="34" spans="1:16">
      <c r="A34" s="180" t="str">
        <f>IF(連結実質赤字比率に係る赤字・黒字の構成分析!C$36="",NA(),連結実質赤字比率に係る赤字・黒字の構成分析!C$36)</f>
        <v>水道事業特別会計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7.75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7.9</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8.39</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9.24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9.74</v>
      </c>
    </row>
    <row r="35" spans="1:16">
      <c r="A35" s="180" t="str">
        <f>IF(連結実質赤字比率に係る赤字・黒字の構成分析!C$35="",NA(),連結実質赤字比率に係る赤字・黒字の構成分析!C$35)</f>
        <v>保養センター事業特別会計</v>
      </c>
      <c r="B35" s="180">
        <f>IF(ROUND(VALUE(SUBSTITUTE(連結実質赤字比率に係る赤字・黒字の構成分析!F$35,"▲", "-")), 2) &lt; 0, ABS(ROUND(VALUE(SUBSTITUTE(連結実質赤字比率に係る赤字・黒字の構成分析!F$35,"▲", "-")), 2)), NA())</f>
        <v>6.66</v>
      </c>
      <c r="C35" s="180" t="e">
        <f>IF(ROUND(VALUE(SUBSTITUTE(連結実質赤字比率に係る赤字・黒字の構成分析!F$35,"▲", "-")), 2) &gt;= 0, ABS(ROUND(VALUE(SUBSTITUTE(連結実質赤字比率に係る赤字・黒字の構成分析!F$35,"▲", "-")), 2)), NA())</f>
        <v>#N/A</v>
      </c>
      <c r="D35" s="180">
        <f>IF(ROUND(VALUE(SUBSTITUTE(連結実質赤字比率に係る赤字・黒字の構成分析!G$35,"▲", "-")), 2) &lt; 0, ABS(ROUND(VALUE(SUBSTITUTE(連結実質赤字比率に係る赤字・黒字の構成分析!G$35,"▲", "-")), 2)), NA())</f>
        <v>4.96</v>
      </c>
      <c r="E35" s="180" t="e">
        <f>IF(ROUND(VALUE(SUBSTITUTE(連結実質赤字比率に係る赤字・黒字の構成分析!G$35,"▲", "-")), 2) &gt;= 0, ABS(ROUND(VALUE(SUBSTITUTE(連結実質赤字比率に係る赤字・黒字の構成分析!G$35,"▲", "-")), 2)), NA())</f>
        <v>#N/A</v>
      </c>
      <c r="F35" s="180">
        <f>IF(ROUND(VALUE(SUBSTITUTE(連結実質赤字比率に係る赤字・黒字の構成分析!H$35,"▲", "-")), 2) &lt; 0, ABS(ROUND(VALUE(SUBSTITUTE(連結実質赤字比率に係る赤字・黒字の構成分析!H$35,"▲", "-")), 2)), NA())</f>
        <v>2.95</v>
      </c>
      <c r="G35" s="180" t="e">
        <f>IF(ROUND(VALUE(SUBSTITUTE(連結実質赤字比率に係る赤字・黒字の構成分析!H$35,"▲", "-")), 2) &gt;= 0, ABS(ROUND(VALUE(SUBSTITUTE(連結実質赤字比率に係る赤字・黒字の構成分析!H$35,"▲", "-")), 2)), NA())</f>
        <v>#N/A</v>
      </c>
      <c r="H35" s="180">
        <f>IF(ROUND(VALUE(SUBSTITUTE(連結実質赤字比率に係る赤字・黒字の構成分析!I$35,"▲", "-")), 2) &lt; 0, ABS(ROUND(VALUE(SUBSTITUTE(連結実質赤字比率に係る赤字・黒字の構成分析!I$35,"▲", "-")), 2)), NA())</f>
        <v>1.82</v>
      </c>
      <c r="I35" s="180" t="e">
        <f>IF(ROUND(VALUE(SUBSTITUTE(連結実質赤字比率に係る赤字・黒字の構成分析!I$35,"▲", "-")), 2) &gt;= 0, ABS(ROUND(VALUE(SUBSTITUTE(連結実質赤字比率に係る赤字・黒字の構成分析!I$35,"▲", "-")), 2)), NA())</f>
        <v>#N/A</v>
      </c>
      <c r="J35" s="180">
        <f>IF(ROUND(VALUE(SUBSTITUTE(連結実質赤字比率に係る赤字・黒字の構成分析!J$35,"▲", "-")), 2) &lt; 0, ABS(ROUND(VALUE(SUBSTITUTE(連結実質赤字比率に係る赤字・黒字の構成分析!J$35,"▲", "-")), 2)), NA())</f>
        <v>0.7</v>
      </c>
      <c r="K35" s="180" t="e">
        <f>IF(ROUND(VALUE(SUBSTITUTE(連結実質赤字比率に係る赤字・黒字の構成分析!J$35,"▲", "-")), 2) &gt;= 0, ABS(ROUND(VALUE(SUBSTITUTE(連結実質赤字比率に係る赤字・黒字の構成分析!J$35,"▲", "-")), 2)), NA())</f>
        <v>#N/A</v>
      </c>
    </row>
    <row r="36" spans="1:16">
      <c r="A36" s="180" t="str">
        <f>IF(連結実質赤字比率に係る赤字・黒字の構成分析!C$34="",NA(),連結実質赤字比率に係る赤字・黒字の構成分析!C$34)</f>
        <v>住宅新築資金等貸付事業特別会計</v>
      </c>
      <c r="B36" s="180">
        <f>IF(ROUND(VALUE(SUBSTITUTE(連結実質赤字比率に係る赤字・黒字の構成分析!F$34,"▲", "-")), 2) &lt; 0, ABS(ROUND(VALUE(SUBSTITUTE(連結実質赤字比率に係る赤字・黒字の構成分析!F$34,"▲", "-")), 2)), NA())</f>
        <v>2.8</v>
      </c>
      <c r="C36" s="180" t="e">
        <f>IF(ROUND(VALUE(SUBSTITUTE(連結実質赤字比率に係る赤字・黒字の構成分析!F$34,"▲", "-")), 2) &gt;= 0, ABS(ROUND(VALUE(SUBSTITUTE(連結実質赤字比率に係る赤字・黒字の構成分析!F$34,"▲", "-")), 2)), NA())</f>
        <v>#N/A</v>
      </c>
      <c r="D36" s="180">
        <f>IF(ROUND(VALUE(SUBSTITUTE(連結実質赤字比率に係る赤字・黒字の構成分析!G$34,"▲", "-")), 2) &lt; 0, ABS(ROUND(VALUE(SUBSTITUTE(連結実質赤字比率に係る赤字・黒字の構成分析!G$34,"▲", "-")), 2)), NA())</f>
        <v>2.69</v>
      </c>
      <c r="E36" s="180" t="e">
        <f>IF(ROUND(VALUE(SUBSTITUTE(連結実質赤字比率に係る赤字・黒字の構成分析!G$34,"▲", "-")), 2) &gt;= 0, ABS(ROUND(VALUE(SUBSTITUTE(連結実質赤字比率に係る赤字・黒字の構成分析!G$34,"▲", "-")), 2)), NA())</f>
        <v>#N/A</v>
      </c>
      <c r="F36" s="180">
        <f>IF(ROUND(VALUE(SUBSTITUTE(連結実質赤字比率に係る赤字・黒字の構成分析!H$34,"▲", "-")), 2) &lt; 0, ABS(ROUND(VALUE(SUBSTITUTE(連結実質赤字比率に係る赤字・黒字の構成分析!H$34,"▲", "-")), 2)), NA())</f>
        <v>2.67</v>
      </c>
      <c r="G36" s="180" t="e">
        <f>IF(ROUND(VALUE(SUBSTITUTE(連結実質赤字比率に係る赤字・黒字の構成分析!H$34,"▲", "-")), 2) &gt;= 0, ABS(ROUND(VALUE(SUBSTITUTE(連結実質赤字比率に係る赤字・黒字の構成分析!H$34,"▲", "-")), 2)), NA())</f>
        <v>#N/A</v>
      </c>
      <c r="H36" s="180">
        <f>IF(ROUND(VALUE(SUBSTITUTE(連結実質赤字比率に係る赤字・黒字の構成分析!I$34,"▲", "-")), 2) &lt; 0, ABS(ROUND(VALUE(SUBSTITUTE(連結実質赤字比率に係る赤字・黒字の構成分析!I$34,"▲", "-")), 2)), NA())</f>
        <v>2.72</v>
      </c>
      <c r="I36" s="180" t="e">
        <f>IF(ROUND(VALUE(SUBSTITUTE(連結実質赤字比率に係る赤字・黒字の構成分析!I$34,"▲", "-")), 2) &gt;= 0, ABS(ROUND(VALUE(SUBSTITUTE(連結実質赤字比率に係る赤字・黒字の構成分析!I$34,"▲", "-")), 2)), NA())</f>
        <v>#N/A</v>
      </c>
      <c r="J36" s="180">
        <f>IF(ROUND(VALUE(SUBSTITUTE(連結実質赤字比率に係る赤字・黒字の構成分析!J$34,"▲", "-")), 2) &lt; 0, ABS(ROUND(VALUE(SUBSTITUTE(連結実質赤字比率に係る赤字・黒字の構成分析!J$34,"▲", "-")), 2)), NA())</f>
        <v>2.65</v>
      </c>
      <c r="K36" s="180" t="e">
        <f>IF(ROUND(VALUE(SUBSTITUTE(連結実質赤字比率に係る赤字・黒字の構成分析!J$34,"▲", "-")), 2) &gt;= 0, ABS(ROUND(VALUE(SUBSTITUTE(連結実質赤字比率に係る赤字・黒字の構成分析!J$34,"▲", "-")), 2)), NA())</f>
        <v>#N/A</v>
      </c>
    </row>
    <row r="39" spans="1:16">
      <c r="A39" s="149" t="s">
        <v>59</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c r="A42" s="181" t="s">
        <v>62</v>
      </c>
      <c r="B42" s="181"/>
      <c r="C42" s="181"/>
      <c r="D42" s="181">
        <f>'実質公債費比率（分子）の構造'!K$52</f>
        <v>2587</v>
      </c>
      <c r="E42" s="181"/>
      <c r="F42" s="181"/>
      <c r="G42" s="181">
        <f>'実質公債費比率（分子）の構造'!L$52</f>
        <v>2457</v>
      </c>
      <c r="H42" s="181"/>
      <c r="I42" s="181"/>
      <c r="J42" s="181">
        <f>'実質公債費比率（分子）の構造'!M$52</f>
        <v>2357</v>
      </c>
      <c r="K42" s="181"/>
      <c r="L42" s="181"/>
      <c r="M42" s="181">
        <f>'実質公債費比率（分子）の構造'!N$52</f>
        <v>2215</v>
      </c>
      <c r="N42" s="181"/>
      <c r="O42" s="181"/>
      <c r="P42" s="181">
        <f>'実質公債費比率（分子）の構造'!O$52</f>
        <v>2091</v>
      </c>
    </row>
    <row r="43" spans="1:16">
      <c r="A43" s="181" t="s">
        <v>63</v>
      </c>
      <c r="B43" s="181">
        <f>'実質公債費比率（分子）の構造'!K$51</f>
        <v>0</v>
      </c>
      <c r="C43" s="181"/>
      <c r="D43" s="181"/>
      <c r="E43" s="181">
        <f>'実質公債費比率（分子）の構造'!L$51</f>
        <v>0</v>
      </c>
      <c r="F43" s="181"/>
      <c r="G43" s="181"/>
      <c r="H43" s="181">
        <f>'実質公債費比率（分子）の構造'!M$51</f>
        <v>0</v>
      </c>
      <c r="I43" s="181"/>
      <c r="J43" s="181"/>
      <c r="K43" s="181" t="str">
        <f>'実質公債費比率（分子）の構造'!N$51</f>
        <v>-</v>
      </c>
      <c r="L43" s="181"/>
      <c r="M43" s="181"/>
      <c r="N43" s="181" t="str">
        <f>'実質公債費比率（分子）の構造'!O$51</f>
        <v>-</v>
      </c>
      <c r="O43" s="181"/>
      <c r="P43" s="181"/>
    </row>
    <row r="44" spans="1:16">
      <c r="A44" s="181" t="s">
        <v>64</v>
      </c>
      <c r="B44" s="181">
        <f>'実質公債費比率（分子）の構造'!K$50</f>
        <v>59</v>
      </c>
      <c r="C44" s="181"/>
      <c r="D44" s="181"/>
      <c r="E44" s="181">
        <f>'実質公債費比率（分子）の構造'!L$50</f>
        <v>12</v>
      </c>
      <c r="F44" s="181"/>
      <c r="G44" s="181"/>
      <c r="H44" s="181">
        <f>'実質公債費比率（分子）の構造'!M$50</f>
        <v>30</v>
      </c>
      <c r="I44" s="181"/>
      <c r="J44" s="181"/>
      <c r="K44" s="181">
        <f>'実質公債費比率（分子）の構造'!N$50</f>
        <v>48</v>
      </c>
      <c r="L44" s="181"/>
      <c r="M44" s="181"/>
      <c r="N44" s="181">
        <f>'実質公債費比率（分子）の構造'!O$50</f>
        <v>67</v>
      </c>
      <c r="O44" s="181"/>
      <c r="P44" s="181"/>
    </row>
    <row r="45" spans="1:16">
      <c r="A45" s="181" t="s">
        <v>65</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c r="A46" s="181" t="s">
        <v>66</v>
      </c>
      <c r="B46" s="181">
        <f>'実質公債費比率（分子）の構造'!K$48</f>
        <v>646</v>
      </c>
      <c r="C46" s="181"/>
      <c r="D46" s="181"/>
      <c r="E46" s="181">
        <f>'実質公債費比率（分子）の構造'!L$48</f>
        <v>604</v>
      </c>
      <c r="F46" s="181"/>
      <c r="G46" s="181"/>
      <c r="H46" s="181">
        <f>'実質公債費比率（分子）の構造'!M$48</f>
        <v>627</v>
      </c>
      <c r="I46" s="181"/>
      <c r="J46" s="181"/>
      <c r="K46" s="181">
        <f>'実質公債費比率（分子）の構造'!N$48</f>
        <v>574</v>
      </c>
      <c r="L46" s="181"/>
      <c r="M46" s="181"/>
      <c r="N46" s="181">
        <f>'実質公債費比率（分子）の構造'!O$48</f>
        <v>583</v>
      </c>
      <c r="O46" s="181"/>
      <c r="P46" s="181"/>
    </row>
    <row r="47" spans="1:16">
      <c r="A47" s="181" t="s">
        <v>67</v>
      </c>
      <c r="B47" s="181">
        <f>'実質公債費比率（分子）の構造'!K$47</f>
        <v>1</v>
      </c>
      <c r="C47" s="181"/>
      <c r="D47" s="181"/>
      <c r="E47" s="181">
        <f>'実質公債費比率（分子）の構造'!L$47</f>
        <v>1</v>
      </c>
      <c r="F47" s="181"/>
      <c r="G47" s="181"/>
      <c r="H47" s="181">
        <f>'実質公債費比率（分子）の構造'!M$47</f>
        <v>1</v>
      </c>
      <c r="I47" s="181"/>
      <c r="J47" s="181"/>
      <c r="K47" s="181">
        <f>'実質公債費比率（分子）の構造'!N$47</f>
        <v>1</v>
      </c>
      <c r="L47" s="181"/>
      <c r="M47" s="181"/>
      <c r="N47" s="181">
        <f>'実質公債費比率（分子）の構造'!O$47</f>
        <v>1</v>
      </c>
      <c r="O47" s="181"/>
      <c r="P47" s="181"/>
    </row>
    <row r="48" spans="1:16">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69</v>
      </c>
      <c r="B49" s="181">
        <f>'実質公債費比率（分子）の構造'!K$45</f>
        <v>3459</v>
      </c>
      <c r="C49" s="181"/>
      <c r="D49" s="181"/>
      <c r="E49" s="181">
        <f>'実質公債費比率（分子）の構造'!L$45</f>
        <v>3298</v>
      </c>
      <c r="F49" s="181"/>
      <c r="G49" s="181"/>
      <c r="H49" s="181">
        <f>'実質公債費比率（分子）の構造'!M$45</f>
        <v>3094</v>
      </c>
      <c r="I49" s="181"/>
      <c r="J49" s="181"/>
      <c r="K49" s="181">
        <f>'実質公債費比率（分子）の構造'!N$45</f>
        <v>2874</v>
      </c>
      <c r="L49" s="181"/>
      <c r="M49" s="181"/>
      <c r="N49" s="181">
        <f>'実質公債費比率（分子）の構造'!O$45</f>
        <v>2646</v>
      </c>
      <c r="O49" s="181"/>
      <c r="P49" s="181"/>
    </row>
    <row r="50" spans="1:16">
      <c r="A50" s="181" t="s">
        <v>70</v>
      </c>
      <c r="B50" s="181" t="e">
        <f>NA()</f>
        <v>#N/A</v>
      </c>
      <c r="C50" s="181">
        <f>IF(ISNUMBER('実質公債費比率（分子）の構造'!K$53),'実質公債費比率（分子）の構造'!K$53,NA())</f>
        <v>1578</v>
      </c>
      <c r="D50" s="181" t="e">
        <f>NA()</f>
        <v>#N/A</v>
      </c>
      <c r="E50" s="181" t="e">
        <f>NA()</f>
        <v>#N/A</v>
      </c>
      <c r="F50" s="181">
        <f>IF(ISNUMBER('実質公債費比率（分子）の構造'!L$53),'実質公債費比率（分子）の構造'!L$53,NA())</f>
        <v>1458</v>
      </c>
      <c r="G50" s="181" t="e">
        <f>NA()</f>
        <v>#N/A</v>
      </c>
      <c r="H50" s="181" t="e">
        <f>NA()</f>
        <v>#N/A</v>
      </c>
      <c r="I50" s="181">
        <f>IF(ISNUMBER('実質公債費比率（分子）の構造'!M$53),'実質公債費比率（分子）の構造'!M$53,NA())</f>
        <v>1395</v>
      </c>
      <c r="J50" s="181" t="e">
        <f>NA()</f>
        <v>#N/A</v>
      </c>
      <c r="K50" s="181" t="e">
        <f>NA()</f>
        <v>#N/A</v>
      </c>
      <c r="L50" s="181">
        <f>IF(ISNUMBER('実質公債費比率（分子）の構造'!N$53),'実質公債費比率（分子）の構造'!N$53,NA())</f>
        <v>1282</v>
      </c>
      <c r="M50" s="181" t="e">
        <f>NA()</f>
        <v>#N/A</v>
      </c>
      <c r="N50" s="181" t="e">
        <f>NA()</f>
        <v>#N/A</v>
      </c>
      <c r="O50" s="181">
        <f>IF(ISNUMBER('実質公債費比率（分子）の構造'!O$53),'実質公債費比率（分子）の構造'!O$53,NA())</f>
        <v>1206</v>
      </c>
      <c r="P50" s="181" t="e">
        <f>NA()</f>
        <v>#N/A</v>
      </c>
    </row>
    <row r="53" spans="1:16">
      <c r="A53" s="149" t="s">
        <v>71</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c r="A56" s="180" t="s">
        <v>42</v>
      </c>
      <c r="B56" s="180"/>
      <c r="C56" s="180"/>
      <c r="D56" s="180">
        <f>'将来負担比率（分子）の構造'!I$52</f>
        <v>22764</v>
      </c>
      <c r="E56" s="180"/>
      <c r="F56" s="180"/>
      <c r="G56" s="180">
        <f>'将来負担比率（分子）の構造'!J$52</f>
        <v>23113</v>
      </c>
      <c r="H56" s="180"/>
      <c r="I56" s="180"/>
      <c r="J56" s="180">
        <f>'将来負担比率（分子）の構造'!K$52</f>
        <v>22238</v>
      </c>
      <c r="K56" s="180"/>
      <c r="L56" s="180"/>
      <c r="M56" s="180">
        <f>'将来負担比率（分子）の構造'!L$52</f>
        <v>21894</v>
      </c>
      <c r="N56" s="180"/>
      <c r="O56" s="180"/>
      <c r="P56" s="180">
        <f>'将来負担比率（分子）の構造'!M$52</f>
        <v>21320</v>
      </c>
    </row>
    <row r="57" spans="1:16">
      <c r="A57" s="180" t="s">
        <v>41</v>
      </c>
      <c r="B57" s="180"/>
      <c r="C57" s="180"/>
      <c r="D57" s="180">
        <f>'将来負担比率（分子）の構造'!I$51</f>
        <v>328</v>
      </c>
      <c r="E57" s="180"/>
      <c r="F57" s="180"/>
      <c r="G57" s="180">
        <f>'将来負担比率（分子）の構造'!J$51</f>
        <v>314</v>
      </c>
      <c r="H57" s="180"/>
      <c r="I57" s="180"/>
      <c r="J57" s="180">
        <f>'将来負担比率（分子）の構造'!K$51</f>
        <v>270</v>
      </c>
      <c r="K57" s="180"/>
      <c r="L57" s="180"/>
      <c r="M57" s="180">
        <f>'将来負担比率（分子）の構造'!L$51</f>
        <v>227</v>
      </c>
      <c r="N57" s="180"/>
      <c r="O57" s="180"/>
      <c r="P57" s="180">
        <f>'将来負担比率（分子）の構造'!M$51</f>
        <v>181</v>
      </c>
    </row>
    <row r="58" spans="1:16">
      <c r="A58" s="180" t="s">
        <v>40</v>
      </c>
      <c r="B58" s="180"/>
      <c r="C58" s="180"/>
      <c r="D58" s="180">
        <f>'将来負担比率（分子）の構造'!I$50</f>
        <v>3009</v>
      </c>
      <c r="E58" s="180"/>
      <c r="F58" s="180"/>
      <c r="G58" s="180">
        <f>'将来負担比率（分子）の構造'!J$50</f>
        <v>3087</v>
      </c>
      <c r="H58" s="180"/>
      <c r="I58" s="180"/>
      <c r="J58" s="180">
        <f>'将来負担比率（分子）の構造'!K$50</f>
        <v>3320</v>
      </c>
      <c r="K58" s="180"/>
      <c r="L58" s="180"/>
      <c r="M58" s="180">
        <f>'将来負担比率（分子）の構造'!L$50</f>
        <v>3188</v>
      </c>
      <c r="N58" s="180"/>
      <c r="O58" s="180"/>
      <c r="P58" s="180">
        <f>'将来負担比率（分子）の構造'!M$50</f>
        <v>3366</v>
      </c>
    </row>
    <row r="59" spans="1:16">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34</v>
      </c>
      <c r="B62" s="180">
        <f>'将来負担比率（分子）の構造'!I$45</f>
        <v>4930</v>
      </c>
      <c r="C62" s="180"/>
      <c r="D62" s="180"/>
      <c r="E62" s="180">
        <f>'将来負担比率（分子）の構造'!J$45</f>
        <v>4653</v>
      </c>
      <c r="F62" s="180"/>
      <c r="G62" s="180"/>
      <c r="H62" s="180">
        <f>'将来負担比率（分子）の構造'!K$45</f>
        <v>4362</v>
      </c>
      <c r="I62" s="180"/>
      <c r="J62" s="180"/>
      <c r="K62" s="180">
        <f>'将来負担比率（分子）の構造'!L$45</f>
        <v>4254</v>
      </c>
      <c r="L62" s="180"/>
      <c r="M62" s="180"/>
      <c r="N62" s="180">
        <f>'将来負担比率（分子）の構造'!M$45</f>
        <v>4046</v>
      </c>
      <c r="O62" s="180"/>
      <c r="P62" s="180"/>
    </row>
    <row r="63" spans="1:16">
      <c r="A63" s="180" t="s">
        <v>33</v>
      </c>
      <c r="B63" s="180">
        <f>'将来負担比率（分子）の構造'!I$44</f>
        <v>191</v>
      </c>
      <c r="C63" s="180"/>
      <c r="D63" s="180"/>
      <c r="E63" s="180">
        <f>'将来負担比率（分子）の構造'!J$44</f>
        <v>353</v>
      </c>
      <c r="F63" s="180"/>
      <c r="G63" s="180"/>
      <c r="H63" s="180">
        <f>'将来負担比率（分子）の構造'!K$44</f>
        <v>422</v>
      </c>
      <c r="I63" s="180"/>
      <c r="J63" s="180"/>
      <c r="K63" s="180">
        <f>'将来負担比率（分子）の構造'!L$44</f>
        <v>387</v>
      </c>
      <c r="L63" s="180"/>
      <c r="M63" s="180"/>
      <c r="N63" s="180">
        <f>'将来負担比率（分子）の構造'!M$44</f>
        <v>340</v>
      </c>
      <c r="O63" s="180"/>
      <c r="P63" s="180"/>
    </row>
    <row r="64" spans="1:16">
      <c r="A64" s="180" t="s">
        <v>32</v>
      </c>
      <c r="B64" s="180">
        <f>'将来負担比率（分子）の構造'!I$43</f>
        <v>8601</v>
      </c>
      <c r="C64" s="180"/>
      <c r="D64" s="180"/>
      <c r="E64" s="180">
        <f>'将来負担比率（分子）の構造'!J$43</f>
        <v>8085</v>
      </c>
      <c r="F64" s="180"/>
      <c r="G64" s="180"/>
      <c r="H64" s="180">
        <f>'将来負担比率（分子）の構造'!K$43</f>
        <v>7695</v>
      </c>
      <c r="I64" s="180"/>
      <c r="J64" s="180"/>
      <c r="K64" s="180">
        <f>'将来負担比率（分子）の構造'!L$43</f>
        <v>5727</v>
      </c>
      <c r="L64" s="180"/>
      <c r="M64" s="180"/>
      <c r="N64" s="180">
        <f>'将来負担比率（分子）の構造'!M$43</f>
        <v>6318</v>
      </c>
      <c r="O64" s="180"/>
      <c r="P64" s="180"/>
    </row>
    <row r="65" spans="1:16">
      <c r="A65" s="180" t="s">
        <v>31</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c r="A66" s="180" t="s">
        <v>30</v>
      </c>
      <c r="B66" s="180">
        <f>'将来負担比率（分子）の構造'!I$41</f>
        <v>27700</v>
      </c>
      <c r="C66" s="180"/>
      <c r="D66" s="180"/>
      <c r="E66" s="180">
        <f>'将来負担比率（分子）の構造'!J$41</f>
        <v>27153</v>
      </c>
      <c r="F66" s="180"/>
      <c r="G66" s="180"/>
      <c r="H66" s="180">
        <f>'将来負担比率（分子）の構造'!K$41</f>
        <v>26137</v>
      </c>
      <c r="I66" s="180"/>
      <c r="J66" s="180"/>
      <c r="K66" s="180">
        <f>'将来負担比率（分子）の構造'!L$41</f>
        <v>25693</v>
      </c>
      <c r="L66" s="180"/>
      <c r="M66" s="180"/>
      <c r="N66" s="180">
        <f>'将来負担比率（分子）の構造'!M$41</f>
        <v>25206</v>
      </c>
      <c r="O66" s="180"/>
      <c r="P66" s="180"/>
    </row>
    <row r="67" spans="1:16">
      <c r="A67" s="180" t="s">
        <v>74</v>
      </c>
      <c r="B67" s="180" t="e">
        <f>NA()</f>
        <v>#N/A</v>
      </c>
      <c r="C67" s="180">
        <f>IF(ISNUMBER('将来負担比率（分子）の構造'!I$53), IF('将来負担比率（分子）の構造'!I$53 &lt; 0, 0, '将来負担比率（分子）の構造'!I$53), NA())</f>
        <v>15323</v>
      </c>
      <c r="D67" s="180" t="e">
        <f>NA()</f>
        <v>#N/A</v>
      </c>
      <c r="E67" s="180" t="e">
        <f>NA()</f>
        <v>#N/A</v>
      </c>
      <c r="F67" s="180">
        <f>IF(ISNUMBER('将来負担比率（分子）の構造'!J$53), IF('将来負担比率（分子）の構造'!J$53 &lt; 0, 0, '将来負担比率（分子）の構造'!J$53), NA())</f>
        <v>13730</v>
      </c>
      <c r="G67" s="180" t="e">
        <f>NA()</f>
        <v>#N/A</v>
      </c>
      <c r="H67" s="180" t="e">
        <f>NA()</f>
        <v>#N/A</v>
      </c>
      <c r="I67" s="180">
        <f>IF(ISNUMBER('将来負担比率（分子）の構造'!K$53), IF('将来負担比率（分子）の構造'!K$53 &lt; 0, 0, '将来負担比率（分子）の構造'!K$53), NA())</f>
        <v>12786</v>
      </c>
      <c r="J67" s="180" t="e">
        <f>NA()</f>
        <v>#N/A</v>
      </c>
      <c r="K67" s="180" t="e">
        <f>NA()</f>
        <v>#N/A</v>
      </c>
      <c r="L67" s="180">
        <f>IF(ISNUMBER('将来負担比率（分子）の構造'!L$53), IF('将来負担比率（分子）の構造'!L$53 &lt; 0, 0, '将来負担比率（分子）の構造'!L$53), NA())</f>
        <v>10752</v>
      </c>
      <c r="M67" s="180" t="e">
        <f>NA()</f>
        <v>#N/A</v>
      </c>
      <c r="N67" s="180" t="e">
        <f>NA()</f>
        <v>#N/A</v>
      </c>
      <c r="O67" s="180">
        <f>IF(ISNUMBER('将来負担比率（分子）の構造'!M$53), IF('将来負担比率（分子）の構造'!M$53 &lt; 0, 0, '将来負担比率（分子）の構造'!M$53), NA())</f>
        <v>11042</v>
      </c>
      <c r="P67" s="180" t="e">
        <f>NA()</f>
        <v>#N/A</v>
      </c>
    </row>
    <row r="70" spans="1:16">
      <c r="A70" s="182" t="s">
        <v>75</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76</v>
      </c>
      <c r="B72" s="184">
        <f>基金残高に係る経年分析!F55</f>
        <v>2437</v>
      </c>
      <c r="C72" s="184">
        <f>基金残高に係る経年分析!G55</f>
        <v>2080</v>
      </c>
      <c r="D72" s="184">
        <f>基金残高に係る経年分析!H55</f>
        <v>1961</v>
      </c>
    </row>
    <row r="73" spans="1:16">
      <c r="A73" s="183" t="s">
        <v>77</v>
      </c>
      <c r="B73" s="184">
        <f>基金残高に係る経年分析!F56</f>
        <v>328</v>
      </c>
      <c r="C73" s="184">
        <f>基金残高に係る経年分析!G56</f>
        <v>328</v>
      </c>
      <c r="D73" s="184">
        <f>基金残高に係る経年分析!H56</f>
        <v>373</v>
      </c>
    </row>
    <row r="74" spans="1:16">
      <c r="A74" s="183" t="s">
        <v>78</v>
      </c>
      <c r="B74" s="184">
        <f>基金残高に係る経年分析!F57</f>
        <v>2107</v>
      </c>
      <c r="C74" s="184">
        <f>基金残高に係る経年分析!G57</f>
        <v>2207</v>
      </c>
      <c r="D74" s="184">
        <f>基金残高に係る経年分析!H57</f>
        <v>2196</v>
      </c>
    </row>
  </sheetData>
  <sheetProtection algorithmName="SHA-512" hashValue="N+qKRE0Hgv+oIqVbW2jclWXY+ODFu9E1Wcs6gWPlZG5IV4z2eJG9Md3qEDBbWMf3WTeFgcJsiy2CWCq6OcAu+g==" saltValue="a+M0ylcLnK3MJ77pUP57G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215</v>
      </c>
      <c r="DI1" s="618"/>
      <c r="DJ1" s="618"/>
      <c r="DK1" s="618"/>
      <c r="DL1" s="618"/>
      <c r="DM1" s="618"/>
      <c r="DN1" s="619"/>
      <c r="DO1" s="225"/>
      <c r="DP1" s="617" t="s">
        <v>216</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c r="B2" s="226" t="s">
        <v>217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20" t="s">
        <v>218</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219</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220</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c r="B4" s="620" t="s">
        <v>1</v>
      </c>
      <c r="C4" s="621"/>
      <c r="D4" s="621"/>
      <c r="E4" s="621"/>
      <c r="F4" s="621"/>
      <c r="G4" s="621"/>
      <c r="H4" s="621"/>
      <c r="I4" s="621"/>
      <c r="J4" s="621"/>
      <c r="K4" s="621"/>
      <c r="L4" s="621"/>
      <c r="M4" s="621"/>
      <c r="N4" s="621"/>
      <c r="O4" s="621"/>
      <c r="P4" s="621"/>
      <c r="Q4" s="622"/>
      <c r="R4" s="620" t="s">
        <v>221</v>
      </c>
      <c r="S4" s="621"/>
      <c r="T4" s="621"/>
      <c r="U4" s="621"/>
      <c r="V4" s="621"/>
      <c r="W4" s="621"/>
      <c r="X4" s="621"/>
      <c r="Y4" s="622"/>
      <c r="Z4" s="620" t="s">
        <v>222</v>
      </c>
      <c r="AA4" s="621"/>
      <c r="AB4" s="621"/>
      <c r="AC4" s="622"/>
      <c r="AD4" s="620" t="s">
        <v>223</v>
      </c>
      <c r="AE4" s="621"/>
      <c r="AF4" s="621"/>
      <c r="AG4" s="621"/>
      <c r="AH4" s="621"/>
      <c r="AI4" s="621"/>
      <c r="AJ4" s="621"/>
      <c r="AK4" s="622"/>
      <c r="AL4" s="620" t="s">
        <v>222</v>
      </c>
      <c r="AM4" s="621"/>
      <c r="AN4" s="621"/>
      <c r="AO4" s="622"/>
      <c r="AP4" s="626" t="s">
        <v>224</v>
      </c>
      <c r="AQ4" s="626"/>
      <c r="AR4" s="626"/>
      <c r="AS4" s="626"/>
      <c r="AT4" s="626"/>
      <c r="AU4" s="626"/>
      <c r="AV4" s="626"/>
      <c r="AW4" s="626"/>
      <c r="AX4" s="626"/>
      <c r="AY4" s="626"/>
      <c r="AZ4" s="626"/>
      <c r="BA4" s="626"/>
      <c r="BB4" s="626"/>
      <c r="BC4" s="626"/>
      <c r="BD4" s="626"/>
      <c r="BE4" s="626"/>
      <c r="BF4" s="626"/>
      <c r="BG4" s="626" t="s">
        <v>225</v>
      </c>
      <c r="BH4" s="626"/>
      <c r="BI4" s="626"/>
      <c r="BJ4" s="626"/>
      <c r="BK4" s="626"/>
      <c r="BL4" s="626"/>
      <c r="BM4" s="626"/>
      <c r="BN4" s="626"/>
      <c r="BO4" s="626" t="s">
        <v>222</v>
      </c>
      <c r="BP4" s="626"/>
      <c r="BQ4" s="626"/>
      <c r="BR4" s="626"/>
      <c r="BS4" s="626" t="s">
        <v>226</v>
      </c>
      <c r="BT4" s="626"/>
      <c r="BU4" s="626"/>
      <c r="BV4" s="626"/>
      <c r="BW4" s="626"/>
      <c r="BX4" s="626"/>
      <c r="BY4" s="626"/>
      <c r="BZ4" s="626"/>
      <c r="CA4" s="626"/>
      <c r="CB4" s="626"/>
      <c r="CD4" s="623" t="s">
        <v>227</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c r="B5" s="627" t="s">
        <v>228</v>
      </c>
      <c r="C5" s="628"/>
      <c r="D5" s="628"/>
      <c r="E5" s="628"/>
      <c r="F5" s="628"/>
      <c r="G5" s="628"/>
      <c r="H5" s="628"/>
      <c r="I5" s="628"/>
      <c r="J5" s="628"/>
      <c r="K5" s="628"/>
      <c r="L5" s="628"/>
      <c r="M5" s="628"/>
      <c r="N5" s="628"/>
      <c r="O5" s="628"/>
      <c r="P5" s="628"/>
      <c r="Q5" s="629"/>
      <c r="R5" s="630">
        <v>2654648</v>
      </c>
      <c r="S5" s="631"/>
      <c r="T5" s="631"/>
      <c r="U5" s="631"/>
      <c r="V5" s="631"/>
      <c r="W5" s="631"/>
      <c r="X5" s="631"/>
      <c r="Y5" s="632"/>
      <c r="Z5" s="633">
        <v>14.3</v>
      </c>
      <c r="AA5" s="633"/>
      <c r="AB5" s="633"/>
      <c r="AC5" s="633"/>
      <c r="AD5" s="634">
        <v>2654648</v>
      </c>
      <c r="AE5" s="634"/>
      <c r="AF5" s="634"/>
      <c r="AG5" s="634"/>
      <c r="AH5" s="634"/>
      <c r="AI5" s="634"/>
      <c r="AJ5" s="634"/>
      <c r="AK5" s="634"/>
      <c r="AL5" s="635">
        <v>25.1</v>
      </c>
      <c r="AM5" s="636"/>
      <c r="AN5" s="636"/>
      <c r="AO5" s="637"/>
      <c r="AP5" s="627" t="s">
        <v>229</v>
      </c>
      <c r="AQ5" s="628"/>
      <c r="AR5" s="628"/>
      <c r="AS5" s="628"/>
      <c r="AT5" s="628"/>
      <c r="AU5" s="628"/>
      <c r="AV5" s="628"/>
      <c r="AW5" s="628"/>
      <c r="AX5" s="628"/>
      <c r="AY5" s="628"/>
      <c r="AZ5" s="628"/>
      <c r="BA5" s="628"/>
      <c r="BB5" s="628"/>
      <c r="BC5" s="628"/>
      <c r="BD5" s="628"/>
      <c r="BE5" s="628"/>
      <c r="BF5" s="629"/>
      <c r="BG5" s="641">
        <v>2654648</v>
      </c>
      <c r="BH5" s="642"/>
      <c r="BI5" s="642"/>
      <c r="BJ5" s="642"/>
      <c r="BK5" s="642"/>
      <c r="BL5" s="642"/>
      <c r="BM5" s="642"/>
      <c r="BN5" s="643"/>
      <c r="BO5" s="644">
        <v>100</v>
      </c>
      <c r="BP5" s="644"/>
      <c r="BQ5" s="644"/>
      <c r="BR5" s="644"/>
      <c r="BS5" s="645" t="s">
        <v>230</v>
      </c>
      <c r="BT5" s="645"/>
      <c r="BU5" s="645"/>
      <c r="BV5" s="645"/>
      <c r="BW5" s="645"/>
      <c r="BX5" s="645"/>
      <c r="BY5" s="645"/>
      <c r="BZ5" s="645"/>
      <c r="CA5" s="645"/>
      <c r="CB5" s="649"/>
      <c r="CD5" s="623" t="s">
        <v>224</v>
      </c>
      <c r="CE5" s="624"/>
      <c r="CF5" s="624"/>
      <c r="CG5" s="624"/>
      <c r="CH5" s="624"/>
      <c r="CI5" s="624"/>
      <c r="CJ5" s="624"/>
      <c r="CK5" s="624"/>
      <c r="CL5" s="624"/>
      <c r="CM5" s="624"/>
      <c r="CN5" s="624"/>
      <c r="CO5" s="624"/>
      <c r="CP5" s="624"/>
      <c r="CQ5" s="625"/>
      <c r="CR5" s="623" t="s">
        <v>231</v>
      </c>
      <c r="CS5" s="624"/>
      <c r="CT5" s="624"/>
      <c r="CU5" s="624"/>
      <c r="CV5" s="624"/>
      <c r="CW5" s="624"/>
      <c r="CX5" s="624"/>
      <c r="CY5" s="625"/>
      <c r="CZ5" s="623" t="s">
        <v>222</v>
      </c>
      <c r="DA5" s="624"/>
      <c r="DB5" s="624"/>
      <c r="DC5" s="625"/>
      <c r="DD5" s="623" t="s">
        <v>232</v>
      </c>
      <c r="DE5" s="624"/>
      <c r="DF5" s="624"/>
      <c r="DG5" s="624"/>
      <c r="DH5" s="624"/>
      <c r="DI5" s="624"/>
      <c r="DJ5" s="624"/>
      <c r="DK5" s="624"/>
      <c r="DL5" s="624"/>
      <c r="DM5" s="624"/>
      <c r="DN5" s="624"/>
      <c r="DO5" s="624"/>
      <c r="DP5" s="625"/>
      <c r="DQ5" s="623" t="s">
        <v>233</v>
      </c>
      <c r="DR5" s="624"/>
      <c r="DS5" s="624"/>
      <c r="DT5" s="624"/>
      <c r="DU5" s="624"/>
      <c r="DV5" s="624"/>
      <c r="DW5" s="624"/>
      <c r="DX5" s="624"/>
      <c r="DY5" s="624"/>
      <c r="DZ5" s="624"/>
      <c r="EA5" s="624"/>
      <c r="EB5" s="624"/>
      <c r="EC5" s="625"/>
    </row>
    <row r="6" spans="2:143" ht="11.25" customHeight="1">
      <c r="B6" s="638" t="s">
        <v>234</v>
      </c>
      <c r="C6" s="639"/>
      <c r="D6" s="639"/>
      <c r="E6" s="639"/>
      <c r="F6" s="639"/>
      <c r="G6" s="639"/>
      <c r="H6" s="639"/>
      <c r="I6" s="639"/>
      <c r="J6" s="639"/>
      <c r="K6" s="639"/>
      <c r="L6" s="639"/>
      <c r="M6" s="639"/>
      <c r="N6" s="639"/>
      <c r="O6" s="639"/>
      <c r="P6" s="639"/>
      <c r="Q6" s="640"/>
      <c r="R6" s="641">
        <v>165273</v>
      </c>
      <c r="S6" s="642"/>
      <c r="T6" s="642"/>
      <c r="U6" s="642"/>
      <c r="V6" s="642"/>
      <c r="W6" s="642"/>
      <c r="X6" s="642"/>
      <c r="Y6" s="643"/>
      <c r="Z6" s="644">
        <v>0.9</v>
      </c>
      <c r="AA6" s="644"/>
      <c r="AB6" s="644"/>
      <c r="AC6" s="644"/>
      <c r="AD6" s="645">
        <v>165273</v>
      </c>
      <c r="AE6" s="645"/>
      <c r="AF6" s="645"/>
      <c r="AG6" s="645"/>
      <c r="AH6" s="645"/>
      <c r="AI6" s="645"/>
      <c r="AJ6" s="645"/>
      <c r="AK6" s="645"/>
      <c r="AL6" s="646">
        <v>1.6</v>
      </c>
      <c r="AM6" s="647"/>
      <c r="AN6" s="647"/>
      <c r="AO6" s="648"/>
      <c r="AP6" s="638" t="s">
        <v>235</v>
      </c>
      <c r="AQ6" s="639"/>
      <c r="AR6" s="639"/>
      <c r="AS6" s="639"/>
      <c r="AT6" s="639"/>
      <c r="AU6" s="639"/>
      <c r="AV6" s="639"/>
      <c r="AW6" s="639"/>
      <c r="AX6" s="639"/>
      <c r="AY6" s="639"/>
      <c r="AZ6" s="639"/>
      <c r="BA6" s="639"/>
      <c r="BB6" s="639"/>
      <c r="BC6" s="639"/>
      <c r="BD6" s="639"/>
      <c r="BE6" s="639"/>
      <c r="BF6" s="640"/>
      <c r="BG6" s="641">
        <v>2654648</v>
      </c>
      <c r="BH6" s="642"/>
      <c r="BI6" s="642"/>
      <c r="BJ6" s="642"/>
      <c r="BK6" s="642"/>
      <c r="BL6" s="642"/>
      <c r="BM6" s="642"/>
      <c r="BN6" s="643"/>
      <c r="BO6" s="644">
        <v>100</v>
      </c>
      <c r="BP6" s="644"/>
      <c r="BQ6" s="644"/>
      <c r="BR6" s="644"/>
      <c r="BS6" s="645" t="s">
        <v>230</v>
      </c>
      <c r="BT6" s="645"/>
      <c r="BU6" s="645"/>
      <c r="BV6" s="645"/>
      <c r="BW6" s="645"/>
      <c r="BX6" s="645"/>
      <c r="BY6" s="645"/>
      <c r="BZ6" s="645"/>
      <c r="CA6" s="645"/>
      <c r="CB6" s="649"/>
      <c r="CD6" s="652" t="s">
        <v>236</v>
      </c>
      <c r="CE6" s="653"/>
      <c r="CF6" s="653"/>
      <c r="CG6" s="653"/>
      <c r="CH6" s="653"/>
      <c r="CI6" s="653"/>
      <c r="CJ6" s="653"/>
      <c r="CK6" s="653"/>
      <c r="CL6" s="653"/>
      <c r="CM6" s="653"/>
      <c r="CN6" s="653"/>
      <c r="CO6" s="653"/>
      <c r="CP6" s="653"/>
      <c r="CQ6" s="654"/>
      <c r="CR6" s="641">
        <v>140798</v>
      </c>
      <c r="CS6" s="642"/>
      <c r="CT6" s="642"/>
      <c r="CU6" s="642"/>
      <c r="CV6" s="642"/>
      <c r="CW6" s="642"/>
      <c r="CX6" s="642"/>
      <c r="CY6" s="643"/>
      <c r="CZ6" s="635">
        <v>0.8</v>
      </c>
      <c r="DA6" s="636"/>
      <c r="DB6" s="636"/>
      <c r="DC6" s="655"/>
      <c r="DD6" s="650" t="s">
        <v>230</v>
      </c>
      <c r="DE6" s="642"/>
      <c r="DF6" s="642"/>
      <c r="DG6" s="642"/>
      <c r="DH6" s="642"/>
      <c r="DI6" s="642"/>
      <c r="DJ6" s="642"/>
      <c r="DK6" s="642"/>
      <c r="DL6" s="642"/>
      <c r="DM6" s="642"/>
      <c r="DN6" s="642"/>
      <c r="DO6" s="642"/>
      <c r="DP6" s="643"/>
      <c r="DQ6" s="650">
        <v>140748</v>
      </c>
      <c r="DR6" s="642"/>
      <c r="DS6" s="642"/>
      <c r="DT6" s="642"/>
      <c r="DU6" s="642"/>
      <c r="DV6" s="642"/>
      <c r="DW6" s="642"/>
      <c r="DX6" s="642"/>
      <c r="DY6" s="642"/>
      <c r="DZ6" s="642"/>
      <c r="EA6" s="642"/>
      <c r="EB6" s="642"/>
      <c r="EC6" s="651"/>
    </row>
    <row r="7" spans="2:143" ht="11.25" customHeight="1">
      <c r="B7" s="638" t="s">
        <v>237</v>
      </c>
      <c r="C7" s="639"/>
      <c r="D7" s="639"/>
      <c r="E7" s="639"/>
      <c r="F7" s="639"/>
      <c r="G7" s="639"/>
      <c r="H7" s="639"/>
      <c r="I7" s="639"/>
      <c r="J7" s="639"/>
      <c r="K7" s="639"/>
      <c r="L7" s="639"/>
      <c r="M7" s="639"/>
      <c r="N7" s="639"/>
      <c r="O7" s="639"/>
      <c r="P7" s="639"/>
      <c r="Q7" s="640"/>
      <c r="R7" s="641">
        <v>7839</v>
      </c>
      <c r="S7" s="642"/>
      <c r="T7" s="642"/>
      <c r="U7" s="642"/>
      <c r="V7" s="642"/>
      <c r="W7" s="642"/>
      <c r="X7" s="642"/>
      <c r="Y7" s="643"/>
      <c r="Z7" s="644">
        <v>0</v>
      </c>
      <c r="AA7" s="644"/>
      <c r="AB7" s="644"/>
      <c r="AC7" s="644"/>
      <c r="AD7" s="645">
        <v>7839</v>
      </c>
      <c r="AE7" s="645"/>
      <c r="AF7" s="645"/>
      <c r="AG7" s="645"/>
      <c r="AH7" s="645"/>
      <c r="AI7" s="645"/>
      <c r="AJ7" s="645"/>
      <c r="AK7" s="645"/>
      <c r="AL7" s="646">
        <v>0.1</v>
      </c>
      <c r="AM7" s="647"/>
      <c r="AN7" s="647"/>
      <c r="AO7" s="648"/>
      <c r="AP7" s="638" t="s">
        <v>238</v>
      </c>
      <c r="AQ7" s="639"/>
      <c r="AR7" s="639"/>
      <c r="AS7" s="639"/>
      <c r="AT7" s="639"/>
      <c r="AU7" s="639"/>
      <c r="AV7" s="639"/>
      <c r="AW7" s="639"/>
      <c r="AX7" s="639"/>
      <c r="AY7" s="639"/>
      <c r="AZ7" s="639"/>
      <c r="BA7" s="639"/>
      <c r="BB7" s="639"/>
      <c r="BC7" s="639"/>
      <c r="BD7" s="639"/>
      <c r="BE7" s="639"/>
      <c r="BF7" s="640"/>
      <c r="BG7" s="641">
        <v>1244032</v>
      </c>
      <c r="BH7" s="642"/>
      <c r="BI7" s="642"/>
      <c r="BJ7" s="642"/>
      <c r="BK7" s="642"/>
      <c r="BL7" s="642"/>
      <c r="BM7" s="642"/>
      <c r="BN7" s="643"/>
      <c r="BO7" s="644">
        <v>46.9</v>
      </c>
      <c r="BP7" s="644"/>
      <c r="BQ7" s="644"/>
      <c r="BR7" s="644"/>
      <c r="BS7" s="645" t="s">
        <v>239</v>
      </c>
      <c r="BT7" s="645"/>
      <c r="BU7" s="645"/>
      <c r="BV7" s="645"/>
      <c r="BW7" s="645"/>
      <c r="BX7" s="645"/>
      <c r="BY7" s="645"/>
      <c r="BZ7" s="645"/>
      <c r="CA7" s="645"/>
      <c r="CB7" s="649"/>
      <c r="CD7" s="656" t="s">
        <v>240</v>
      </c>
      <c r="CE7" s="657"/>
      <c r="CF7" s="657"/>
      <c r="CG7" s="657"/>
      <c r="CH7" s="657"/>
      <c r="CI7" s="657"/>
      <c r="CJ7" s="657"/>
      <c r="CK7" s="657"/>
      <c r="CL7" s="657"/>
      <c r="CM7" s="657"/>
      <c r="CN7" s="657"/>
      <c r="CO7" s="657"/>
      <c r="CP7" s="657"/>
      <c r="CQ7" s="658"/>
      <c r="CR7" s="641">
        <v>2623739</v>
      </c>
      <c r="CS7" s="642"/>
      <c r="CT7" s="642"/>
      <c r="CU7" s="642"/>
      <c r="CV7" s="642"/>
      <c r="CW7" s="642"/>
      <c r="CX7" s="642"/>
      <c r="CY7" s="643"/>
      <c r="CZ7" s="644">
        <v>14.4</v>
      </c>
      <c r="DA7" s="644"/>
      <c r="DB7" s="644"/>
      <c r="DC7" s="644"/>
      <c r="DD7" s="650">
        <v>161541</v>
      </c>
      <c r="DE7" s="642"/>
      <c r="DF7" s="642"/>
      <c r="DG7" s="642"/>
      <c r="DH7" s="642"/>
      <c r="DI7" s="642"/>
      <c r="DJ7" s="642"/>
      <c r="DK7" s="642"/>
      <c r="DL7" s="642"/>
      <c r="DM7" s="642"/>
      <c r="DN7" s="642"/>
      <c r="DO7" s="642"/>
      <c r="DP7" s="643"/>
      <c r="DQ7" s="650">
        <v>2110122</v>
      </c>
      <c r="DR7" s="642"/>
      <c r="DS7" s="642"/>
      <c r="DT7" s="642"/>
      <c r="DU7" s="642"/>
      <c r="DV7" s="642"/>
      <c r="DW7" s="642"/>
      <c r="DX7" s="642"/>
      <c r="DY7" s="642"/>
      <c r="DZ7" s="642"/>
      <c r="EA7" s="642"/>
      <c r="EB7" s="642"/>
      <c r="EC7" s="651"/>
    </row>
    <row r="8" spans="2:143" ht="11.25" customHeight="1">
      <c r="B8" s="638" t="s">
        <v>241</v>
      </c>
      <c r="C8" s="639"/>
      <c r="D8" s="639"/>
      <c r="E8" s="639"/>
      <c r="F8" s="639"/>
      <c r="G8" s="639"/>
      <c r="H8" s="639"/>
      <c r="I8" s="639"/>
      <c r="J8" s="639"/>
      <c r="K8" s="639"/>
      <c r="L8" s="639"/>
      <c r="M8" s="639"/>
      <c r="N8" s="639"/>
      <c r="O8" s="639"/>
      <c r="P8" s="639"/>
      <c r="Q8" s="640"/>
      <c r="R8" s="641">
        <v>24597</v>
      </c>
      <c r="S8" s="642"/>
      <c r="T8" s="642"/>
      <c r="U8" s="642"/>
      <c r="V8" s="642"/>
      <c r="W8" s="642"/>
      <c r="X8" s="642"/>
      <c r="Y8" s="643"/>
      <c r="Z8" s="644">
        <v>0.1</v>
      </c>
      <c r="AA8" s="644"/>
      <c r="AB8" s="644"/>
      <c r="AC8" s="644"/>
      <c r="AD8" s="645">
        <v>24597</v>
      </c>
      <c r="AE8" s="645"/>
      <c r="AF8" s="645"/>
      <c r="AG8" s="645"/>
      <c r="AH8" s="645"/>
      <c r="AI8" s="645"/>
      <c r="AJ8" s="645"/>
      <c r="AK8" s="645"/>
      <c r="AL8" s="646">
        <v>0.2</v>
      </c>
      <c r="AM8" s="647"/>
      <c r="AN8" s="647"/>
      <c r="AO8" s="648"/>
      <c r="AP8" s="638" t="s">
        <v>242</v>
      </c>
      <c r="AQ8" s="639"/>
      <c r="AR8" s="639"/>
      <c r="AS8" s="639"/>
      <c r="AT8" s="639"/>
      <c r="AU8" s="639"/>
      <c r="AV8" s="639"/>
      <c r="AW8" s="639"/>
      <c r="AX8" s="639"/>
      <c r="AY8" s="639"/>
      <c r="AZ8" s="639"/>
      <c r="BA8" s="639"/>
      <c r="BB8" s="639"/>
      <c r="BC8" s="639"/>
      <c r="BD8" s="639"/>
      <c r="BE8" s="639"/>
      <c r="BF8" s="640"/>
      <c r="BG8" s="641">
        <v>47876</v>
      </c>
      <c r="BH8" s="642"/>
      <c r="BI8" s="642"/>
      <c r="BJ8" s="642"/>
      <c r="BK8" s="642"/>
      <c r="BL8" s="642"/>
      <c r="BM8" s="642"/>
      <c r="BN8" s="643"/>
      <c r="BO8" s="644">
        <v>1.8</v>
      </c>
      <c r="BP8" s="644"/>
      <c r="BQ8" s="644"/>
      <c r="BR8" s="644"/>
      <c r="BS8" s="650" t="s">
        <v>230</v>
      </c>
      <c r="BT8" s="642"/>
      <c r="BU8" s="642"/>
      <c r="BV8" s="642"/>
      <c r="BW8" s="642"/>
      <c r="BX8" s="642"/>
      <c r="BY8" s="642"/>
      <c r="BZ8" s="642"/>
      <c r="CA8" s="642"/>
      <c r="CB8" s="651"/>
      <c r="CD8" s="656" t="s">
        <v>243</v>
      </c>
      <c r="CE8" s="657"/>
      <c r="CF8" s="657"/>
      <c r="CG8" s="657"/>
      <c r="CH8" s="657"/>
      <c r="CI8" s="657"/>
      <c r="CJ8" s="657"/>
      <c r="CK8" s="657"/>
      <c r="CL8" s="657"/>
      <c r="CM8" s="657"/>
      <c r="CN8" s="657"/>
      <c r="CO8" s="657"/>
      <c r="CP8" s="657"/>
      <c r="CQ8" s="658"/>
      <c r="CR8" s="641">
        <v>4889771</v>
      </c>
      <c r="CS8" s="642"/>
      <c r="CT8" s="642"/>
      <c r="CU8" s="642"/>
      <c r="CV8" s="642"/>
      <c r="CW8" s="642"/>
      <c r="CX8" s="642"/>
      <c r="CY8" s="643"/>
      <c r="CZ8" s="644">
        <v>26.8</v>
      </c>
      <c r="DA8" s="644"/>
      <c r="DB8" s="644"/>
      <c r="DC8" s="644"/>
      <c r="DD8" s="650">
        <v>5658</v>
      </c>
      <c r="DE8" s="642"/>
      <c r="DF8" s="642"/>
      <c r="DG8" s="642"/>
      <c r="DH8" s="642"/>
      <c r="DI8" s="642"/>
      <c r="DJ8" s="642"/>
      <c r="DK8" s="642"/>
      <c r="DL8" s="642"/>
      <c r="DM8" s="642"/>
      <c r="DN8" s="642"/>
      <c r="DO8" s="642"/>
      <c r="DP8" s="643"/>
      <c r="DQ8" s="650">
        <v>2754638</v>
      </c>
      <c r="DR8" s="642"/>
      <c r="DS8" s="642"/>
      <c r="DT8" s="642"/>
      <c r="DU8" s="642"/>
      <c r="DV8" s="642"/>
      <c r="DW8" s="642"/>
      <c r="DX8" s="642"/>
      <c r="DY8" s="642"/>
      <c r="DZ8" s="642"/>
      <c r="EA8" s="642"/>
      <c r="EB8" s="642"/>
      <c r="EC8" s="651"/>
    </row>
    <row r="9" spans="2:143" ht="11.25" customHeight="1">
      <c r="B9" s="638" t="s">
        <v>244</v>
      </c>
      <c r="C9" s="639"/>
      <c r="D9" s="639"/>
      <c r="E9" s="639"/>
      <c r="F9" s="639"/>
      <c r="G9" s="639"/>
      <c r="H9" s="639"/>
      <c r="I9" s="639"/>
      <c r="J9" s="639"/>
      <c r="K9" s="639"/>
      <c r="L9" s="639"/>
      <c r="M9" s="639"/>
      <c r="N9" s="639"/>
      <c r="O9" s="639"/>
      <c r="P9" s="639"/>
      <c r="Q9" s="640"/>
      <c r="R9" s="641">
        <v>19660</v>
      </c>
      <c r="S9" s="642"/>
      <c r="T9" s="642"/>
      <c r="U9" s="642"/>
      <c r="V9" s="642"/>
      <c r="W9" s="642"/>
      <c r="X9" s="642"/>
      <c r="Y9" s="643"/>
      <c r="Z9" s="644">
        <v>0.1</v>
      </c>
      <c r="AA9" s="644"/>
      <c r="AB9" s="644"/>
      <c r="AC9" s="644"/>
      <c r="AD9" s="645">
        <v>19660</v>
      </c>
      <c r="AE9" s="645"/>
      <c r="AF9" s="645"/>
      <c r="AG9" s="645"/>
      <c r="AH9" s="645"/>
      <c r="AI9" s="645"/>
      <c r="AJ9" s="645"/>
      <c r="AK9" s="645"/>
      <c r="AL9" s="646">
        <v>0.2</v>
      </c>
      <c r="AM9" s="647"/>
      <c r="AN9" s="647"/>
      <c r="AO9" s="648"/>
      <c r="AP9" s="638" t="s">
        <v>245</v>
      </c>
      <c r="AQ9" s="639"/>
      <c r="AR9" s="639"/>
      <c r="AS9" s="639"/>
      <c r="AT9" s="639"/>
      <c r="AU9" s="639"/>
      <c r="AV9" s="639"/>
      <c r="AW9" s="639"/>
      <c r="AX9" s="639"/>
      <c r="AY9" s="639"/>
      <c r="AZ9" s="639"/>
      <c r="BA9" s="639"/>
      <c r="BB9" s="639"/>
      <c r="BC9" s="639"/>
      <c r="BD9" s="639"/>
      <c r="BE9" s="639"/>
      <c r="BF9" s="640"/>
      <c r="BG9" s="641">
        <v>1109373</v>
      </c>
      <c r="BH9" s="642"/>
      <c r="BI9" s="642"/>
      <c r="BJ9" s="642"/>
      <c r="BK9" s="642"/>
      <c r="BL9" s="642"/>
      <c r="BM9" s="642"/>
      <c r="BN9" s="643"/>
      <c r="BO9" s="644">
        <v>41.8</v>
      </c>
      <c r="BP9" s="644"/>
      <c r="BQ9" s="644"/>
      <c r="BR9" s="644"/>
      <c r="BS9" s="650" t="s">
        <v>230</v>
      </c>
      <c r="BT9" s="642"/>
      <c r="BU9" s="642"/>
      <c r="BV9" s="642"/>
      <c r="BW9" s="642"/>
      <c r="BX9" s="642"/>
      <c r="BY9" s="642"/>
      <c r="BZ9" s="642"/>
      <c r="CA9" s="642"/>
      <c r="CB9" s="651"/>
      <c r="CD9" s="656" t="s">
        <v>246</v>
      </c>
      <c r="CE9" s="657"/>
      <c r="CF9" s="657"/>
      <c r="CG9" s="657"/>
      <c r="CH9" s="657"/>
      <c r="CI9" s="657"/>
      <c r="CJ9" s="657"/>
      <c r="CK9" s="657"/>
      <c r="CL9" s="657"/>
      <c r="CM9" s="657"/>
      <c r="CN9" s="657"/>
      <c r="CO9" s="657"/>
      <c r="CP9" s="657"/>
      <c r="CQ9" s="658"/>
      <c r="CR9" s="641">
        <v>1690486</v>
      </c>
      <c r="CS9" s="642"/>
      <c r="CT9" s="642"/>
      <c r="CU9" s="642"/>
      <c r="CV9" s="642"/>
      <c r="CW9" s="642"/>
      <c r="CX9" s="642"/>
      <c r="CY9" s="643"/>
      <c r="CZ9" s="644">
        <v>9.3000000000000007</v>
      </c>
      <c r="DA9" s="644"/>
      <c r="DB9" s="644"/>
      <c r="DC9" s="644"/>
      <c r="DD9" s="650">
        <v>17447</v>
      </c>
      <c r="DE9" s="642"/>
      <c r="DF9" s="642"/>
      <c r="DG9" s="642"/>
      <c r="DH9" s="642"/>
      <c r="DI9" s="642"/>
      <c r="DJ9" s="642"/>
      <c r="DK9" s="642"/>
      <c r="DL9" s="642"/>
      <c r="DM9" s="642"/>
      <c r="DN9" s="642"/>
      <c r="DO9" s="642"/>
      <c r="DP9" s="643"/>
      <c r="DQ9" s="650">
        <v>1408288</v>
      </c>
      <c r="DR9" s="642"/>
      <c r="DS9" s="642"/>
      <c r="DT9" s="642"/>
      <c r="DU9" s="642"/>
      <c r="DV9" s="642"/>
      <c r="DW9" s="642"/>
      <c r="DX9" s="642"/>
      <c r="DY9" s="642"/>
      <c r="DZ9" s="642"/>
      <c r="EA9" s="642"/>
      <c r="EB9" s="642"/>
      <c r="EC9" s="651"/>
    </row>
    <row r="10" spans="2:143" ht="11.25" customHeight="1">
      <c r="B10" s="638" t="s">
        <v>247</v>
      </c>
      <c r="C10" s="639"/>
      <c r="D10" s="639"/>
      <c r="E10" s="639"/>
      <c r="F10" s="639"/>
      <c r="G10" s="639"/>
      <c r="H10" s="639"/>
      <c r="I10" s="639"/>
      <c r="J10" s="639"/>
      <c r="K10" s="639"/>
      <c r="L10" s="639"/>
      <c r="M10" s="639"/>
      <c r="N10" s="639"/>
      <c r="O10" s="639"/>
      <c r="P10" s="639"/>
      <c r="Q10" s="640"/>
      <c r="R10" s="641" t="s">
        <v>230</v>
      </c>
      <c r="S10" s="642"/>
      <c r="T10" s="642"/>
      <c r="U10" s="642"/>
      <c r="V10" s="642"/>
      <c r="W10" s="642"/>
      <c r="X10" s="642"/>
      <c r="Y10" s="643"/>
      <c r="Z10" s="644" t="s">
        <v>239</v>
      </c>
      <c r="AA10" s="644"/>
      <c r="AB10" s="644"/>
      <c r="AC10" s="644"/>
      <c r="AD10" s="645" t="s">
        <v>230</v>
      </c>
      <c r="AE10" s="645"/>
      <c r="AF10" s="645"/>
      <c r="AG10" s="645"/>
      <c r="AH10" s="645"/>
      <c r="AI10" s="645"/>
      <c r="AJ10" s="645"/>
      <c r="AK10" s="645"/>
      <c r="AL10" s="646" t="s">
        <v>230</v>
      </c>
      <c r="AM10" s="647"/>
      <c r="AN10" s="647"/>
      <c r="AO10" s="648"/>
      <c r="AP10" s="638" t="s">
        <v>248</v>
      </c>
      <c r="AQ10" s="639"/>
      <c r="AR10" s="639"/>
      <c r="AS10" s="639"/>
      <c r="AT10" s="639"/>
      <c r="AU10" s="639"/>
      <c r="AV10" s="639"/>
      <c r="AW10" s="639"/>
      <c r="AX10" s="639"/>
      <c r="AY10" s="639"/>
      <c r="AZ10" s="639"/>
      <c r="BA10" s="639"/>
      <c r="BB10" s="639"/>
      <c r="BC10" s="639"/>
      <c r="BD10" s="639"/>
      <c r="BE10" s="639"/>
      <c r="BF10" s="640"/>
      <c r="BG10" s="641">
        <v>48810</v>
      </c>
      <c r="BH10" s="642"/>
      <c r="BI10" s="642"/>
      <c r="BJ10" s="642"/>
      <c r="BK10" s="642"/>
      <c r="BL10" s="642"/>
      <c r="BM10" s="642"/>
      <c r="BN10" s="643"/>
      <c r="BO10" s="644">
        <v>1.8</v>
      </c>
      <c r="BP10" s="644"/>
      <c r="BQ10" s="644"/>
      <c r="BR10" s="644"/>
      <c r="BS10" s="650" t="s">
        <v>230</v>
      </c>
      <c r="BT10" s="642"/>
      <c r="BU10" s="642"/>
      <c r="BV10" s="642"/>
      <c r="BW10" s="642"/>
      <c r="BX10" s="642"/>
      <c r="BY10" s="642"/>
      <c r="BZ10" s="642"/>
      <c r="CA10" s="642"/>
      <c r="CB10" s="651"/>
      <c r="CD10" s="656" t="s">
        <v>249</v>
      </c>
      <c r="CE10" s="657"/>
      <c r="CF10" s="657"/>
      <c r="CG10" s="657"/>
      <c r="CH10" s="657"/>
      <c r="CI10" s="657"/>
      <c r="CJ10" s="657"/>
      <c r="CK10" s="657"/>
      <c r="CL10" s="657"/>
      <c r="CM10" s="657"/>
      <c r="CN10" s="657"/>
      <c r="CO10" s="657"/>
      <c r="CP10" s="657"/>
      <c r="CQ10" s="658"/>
      <c r="CR10" s="641">
        <v>8300</v>
      </c>
      <c r="CS10" s="642"/>
      <c r="CT10" s="642"/>
      <c r="CU10" s="642"/>
      <c r="CV10" s="642"/>
      <c r="CW10" s="642"/>
      <c r="CX10" s="642"/>
      <c r="CY10" s="643"/>
      <c r="CZ10" s="644">
        <v>0</v>
      </c>
      <c r="DA10" s="644"/>
      <c r="DB10" s="644"/>
      <c r="DC10" s="644"/>
      <c r="DD10" s="650" t="s">
        <v>230</v>
      </c>
      <c r="DE10" s="642"/>
      <c r="DF10" s="642"/>
      <c r="DG10" s="642"/>
      <c r="DH10" s="642"/>
      <c r="DI10" s="642"/>
      <c r="DJ10" s="642"/>
      <c r="DK10" s="642"/>
      <c r="DL10" s="642"/>
      <c r="DM10" s="642"/>
      <c r="DN10" s="642"/>
      <c r="DO10" s="642"/>
      <c r="DP10" s="643"/>
      <c r="DQ10" s="650">
        <v>8300</v>
      </c>
      <c r="DR10" s="642"/>
      <c r="DS10" s="642"/>
      <c r="DT10" s="642"/>
      <c r="DU10" s="642"/>
      <c r="DV10" s="642"/>
      <c r="DW10" s="642"/>
      <c r="DX10" s="642"/>
      <c r="DY10" s="642"/>
      <c r="DZ10" s="642"/>
      <c r="EA10" s="642"/>
      <c r="EB10" s="642"/>
      <c r="EC10" s="651"/>
    </row>
    <row r="11" spans="2:143" ht="11.25" customHeight="1">
      <c r="B11" s="638" t="s">
        <v>250</v>
      </c>
      <c r="C11" s="639"/>
      <c r="D11" s="639"/>
      <c r="E11" s="639"/>
      <c r="F11" s="639"/>
      <c r="G11" s="639"/>
      <c r="H11" s="639"/>
      <c r="I11" s="639"/>
      <c r="J11" s="639"/>
      <c r="K11" s="639"/>
      <c r="L11" s="639"/>
      <c r="M11" s="639"/>
      <c r="N11" s="639"/>
      <c r="O11" s="639"/>
      <c r="P11" s="639"/>
      <c r="Q11" s="640"/>
      <c r="R11" s="641" t="s">
        <v>239</v>
      </c>
      <c r="S11" s="642"/>
      <c r="T11" s="642"/>
      <c r="U11" s="642"/>
      <c r="V11" s="642"/>
      <c r="W11" s="642"/>
      <c r="X11" s="642"/>
      <c r="Y11" s="643"/>
      <c r="Z11" s="644" t="s">
        <v>230</v>
      </c>
      <c r="AA11" s="644"/>
      <c r="AB11" s="644"/>
      <c r="AC11" s="644"/>
      <c r="AD11" s="645" t="s">
        <v>230</v>
      </c>
      <c r="AE11" s="645"/>
      <c r="AF11" s="645"/>
      <c r="AG11" s="645"/>
      <c r="AH11" s="645"/>
      <c r="AI11" s="645"/>
      <c r="AJ11" s="645"/>
      <c r="AK11" s="645"/>
      <c r="AL11" s="646" t="s">
        <v>230</v>
      </c>
      <c r="AM11" s="647"/>
      <c r="AN11" s="647"/>
      <c r="AO11" s="648"/>
      <c r="AP11" s="638" t="s">
        <v>251</v>
      </c>
      <c r="AQ11" s="639"/>
      <c r="AR11" s="639"/>
      <c r="AS11" s="639"/>
      <c r="AT11" s="639"/>
      <c r="AU11" s="639"/>
      <c r="AV11" s="639"/>
      <c r="AW11" s="639"/>
      <c r="AX11" s="639"/>
      <c r="AY11" s="639"/>
      <c r="AZ11" s="639"/>
      <c r="BA11" s="639"/>
      <c r="BB11" s="639"/>
      <c r="BC11" s="639"/>
      <c r="BD11" s="639"/>
      <c r="BE11" s="639"/>
      <c r="BF11" s="640"/>
      <c r="BG11" s="641">
        <v>37973</v>
      </c>
      <c r="BH11" s="642"/>
      <c r="BI11" s="642"/>
      <c r="BJ11" s="642"/>
      <c r="BK11" s="642"/>
      <c r="BL11" s="642"/>
      <c r="BM11" s="642"/>
      <c r="BN11" s="643"/>
      <c r="BO11" s="644">
        <v>1.4</v>
      </c>
      <c r="BP11" s="644"/>
      <c r="BQ11" s="644"/>
      <c r="BR11" s="644"/>
      <c r="BS11" s="650" t="s">
        <v>239</v>
      </c>
      <c r="BT11" s="642"/>
      <c r="BU11" s="642"/>
      <c r="BV11" s="642"/>
      <c r="BW11" s="642"/>
      <c r="BX11" s="642"/>
      <c r="BY11" s="642"/>
      <c r="BZ11" s="642"/>
      <c r="CA11" s="642"/>
      <c r="CB11" s="651"/>
      <c r="CD11" s="656" t="s">
        <v>252</v>
      </c>
      <c r="CE11" s="657"/>
      <c r="CF11" s="657"/>
      <c r="CG11" s="657"/>
      <c r="CH11" s="657"/>
      <c r="CI11" s="657"/>
      <c r="CJ11" s="657"/>
      <c r="CK11" s="657"/>
      <c r="CL11" s="657"/>
      <c r="CM11" s="657"/>
      <c r="CN11" s="657"/>
      <c r="CO11" s="657"/>
      <c r="CP11" s="657"/>
      <c r="CQ11" s="658"/>
      <c r="CR11" s="641">
        <v>405086</v>
      </c>
      <c r="CS11" s="642"/>
      <c r="CT11" s="642"/>
      <c r="CU11" s="642"/>
      <c r="CV11" s="642"/>
      <c r="CW11" s="642"/>
      <c r="CX11" s="642"/>
      <c r="CY11" s="643"/>
      <c r="CZ11" s="644">
        <v>2.2000000000000002</v>
      </c>
      <c r="DA11" s="644"/>
      <c r="DB11" s="644"/>
      <c r="DC11" s="644"/>
      <c r="DD11" s="650">
        <v>69704</v>
      </c>
      <c r="DE11" s="642"/>
      <c r="DF11" s="642"/>
      <c r="DG11" s="642"/>
      <c r="DH11" s="642"/>
      <c r="DI11" s="642"/>
      <c r="DJ11" s="642"/>
      <c r="DK11" s="642"/>
      <c r="DL11" s="642"/>
      <c r="DM11" s="642"/>
      <c r="DN11" s="642"/>
      <c r="DO11" s="642"/>
      <c r="DP11" s="643"/>
      <c r="DQ11" s="650">
        <v>200951</v>
      </c>
      <c r="DR11" s="642"/>
      <c r="DS11" s="642"/>
      <c r="DT11" s="642"/>
      <c r="DU11" s="642"/>
      <c r="DV11" s="642"/>
      <c r="DW11" s="642"/>
      <c r="DX11" s="642"/>
      <c r="DY11" s="642"/>
      <c r="DZ11" s="642"/>
      <c r="EA11" s="642"/>
      <c r="EB11" s="642"/>
      <c r="EC11" s="651"/>
    </row>
    <row r="12" spans="2:143" ht="11.25" customHeight="1">
      <c r="B12" s="638" t="s">
        <v>253</v>
      </c>
      <c r="C12" s="639"/>
      <c r="D12" s="639"/>
      <c r="E12" s="639"/>
      <c r="F12" s="639"/>
      <c r="G12" s="639"/>
      <c r="H12" s="639"/>
      <c r="I12" s="639"/>
      <c r="J12" s="639"/>
      <c r="K12" s="639"/>
      <c r="L12" s="639"/>
      <c r="M12" s="639"/>
      <c r="N12" s="639"/>
      <c r="O12" s="639"/>
      <c r="P12" s="639"/>
      <c r="Q12" s="640"/>
      <c r="R12" s="641">
        <v>486752</v>
      </c>
      <c r="S12" s="642"/>
      <c r="T12" s="642"/>
      <c r="U12" s="642"/>
      <c r="V12" s="642"/>
      <c r="W12" s="642"/>
      <c r="X12" s="642"/>
      <c r="Y12" s="643"/>
      <c r="Z12" s="644">
        <v>2.6</v>
      </c>
      <c r="AA12" s="644"/>
      <c r="AB12" s="644"/>
      <c r="AC12" s="644"/>
      <c r="AD12" s="645">
        <v>486752</v>
      </c>
      <c r="AE12" s="645"/>
      <c r="AF12" s="645"/>
      <c r="AG12" s="645"/>
      <c r="AH12" s="645"/>
      <c r="AI12" s="645"/>
      <c r="AJ12" s="645"/>
      <c r="AK12" s="645"/>
      <c r="AL12" s="646">
        <v>4.5999999999999996</v>
      </c>
      <c r="AM12" s="647"/>
      <c r="AN12" s="647"/>
      <c r="AO12" s="648"/>
      <c r="AP12" s="638" t="s">
        <v>254</v>
      </c>
      <c r="AQ12" s="639"/>
      <c r="AR12" s="639"/>
      <c r="AS12" s="639"/>
      <c r="AT12" s="639"/>
      <c r="AU12" s="639"/>
      <c r="AV12" s="639"/>
      <c r="AW12" s="639"/>
      <c r="AX12" s="639"/>
      <c r="AY12" s="639"/>
      <c r="AZ12" s="639"/>
      <c r="BA12" s="639"/>
      <c r="BB12" s="639"/>
      <c r="BC12" s="639"/>
      <c r="BD12" s="639"/>
      <c r="BE12" s="639"/>
      <c r="BF12" s="640"/>
      <c r="BG12" s="641">
        <v>1166905</v>
      </c>
      <c r="BH12" s="642"/>
      <c r="BI12" s="642"/>
      <c r="BJ12" s="642"/>
      <c r="BK12" s="642"/>
      <c r="BL12" s="642"/>
      <c r="BM12" s="642"/>
      <c r="BN12" s="643"/>
      <c r="BO12" s="644">
        <v>44</v>
      </c>
      <c r="BP12" s="644"/>
      <c r="BQ12" s="644"/>
      <c r="BR12" s="644"/>
      <c r="BS12" s="650" t="s">
        <v>230</v>
      </c>
      <c r="BT12" s="642"/>
      <c r="BU12" s="642"/>
      <c r="BV12" s="642"/>
      <c r="BW12" s="642"/>
      <c r="BX12" s="642"/>
      <c r="BY12" s="642"/>
      <c r="BZ12" s="642"/>
      <c r="CA12" s="642"/>
      <c r="CB12" s="651"/>
      <c r="CD12" s="656" t="s">
        <v>255</v>
      </c>
      <c r="CE12" s="657"/>
      <c r="CF12" s="657"/>
      <c r="CG12" s="657"/>
      <c r="CH12" s="657"/>
      <c r="CI12" s="657"/>
      <c r="CJ12" s="657"/>
      <c r="CK12" s="657"/>
      <c r="CL12" s="657"/>
      <c r="CM12" s="657"/>
      <c r="CN12" s="657"/>
      <c r="CO12" s="657"/>
      <c r="CP12" s="657"/>
      <c r="CQ12" s="658"/>
      <c r="CR12" s="641">
        <v>538425</v>
      </c>
      <c r="CS12" s="642"/>
      <c r="CT12" s="642"/>
      <c r="CU12" s="642"/>
      <c r="CV12" s="642"/>
      <c r="CW12" s="642"/>
      <c r="CX12" s="642"/>
      <c r="CY12" s="643"/>
      <c r="CZ12" s="644">
        <v>3</v>
      </c>
      <c r="DA12" s="644"/>
      <c r="DB12" s="644"/>
      <c r="DC12" s="644"/>
      <c r="DD12" s="650">
        <v>77306</v>
      </c>
      <c r="DE12" s="642"/>
      <c r="DF12" s="642"/>
      <c r="DG12" s="642"/>
      <c r="DH12" s="642"/>
      <c r="DI12" s="642"/>
      <c r="DJ12" s="642"/>
      <c r="DK12" s="642"/>
      <c r="DL12" s="642"/>
      <c r="DM12" s="642"/>
      <c r="DN12" s="642"/>
      <c r="DO12" s="642"/>
      <c r="DP12" s="643"/>
      <c r="DQ12" s="650">
        <v>355224</v>
      </c>
      <c r="DR12" s="642"/>
      <c r="DS12" s="642"/>
      <c r="DT12" s="642"/>
      <c r="DU12" s="642"/>
      <c r="DV12" s="642"/>
      <c r="DW12" s="642"/>
      <c r="DX12" s="642"/>
      <c r="DY12" s="642"/>
      <c r="DZ12" s="642"/>
      <c r="EA12" s="642"/>
      <c r="EB12" s="642"/>
      <c r="EC12" s="651"/>
    </row>
    <row r="13" spans="2:143" ht="11.25" customHeight="1">
      <c r="B13" s="638" t="s">
        <v>256</v>
      </c>
      <c r="C13" s="639"/>
      <c r="D13" s="639"/>
      <c r="E13" s="639"/>
      <c r="F13" s="639"/>
      <c r="G13" s="639"/>
      <c r="H13" s="639"/>
      <c r="I13" s="639"/>
      <c r="J13" s="639"/>
      <c r="K13" s="639"/>
      <c r="L13" s="639"/>
      <c r="M13" s="639"/>
      <c r="N13" s="639"/>
      <c r="O13" s="639"/>
      <c r="P13" s="639"/>
      <c r="Q13" s="640"/>
      <c r="R13" s="641">
        <v>59064</v>
      </c>
      <c r="S13" s="642"/>
      <c r="T13" s="642"/>
      <c r="U13" s="642"/>
      <c r="V13" s="642"/>
      <c r="W13" s="642"/>
      <c r="X13" s="642"/>
      <c r="Y13" s="643"/>
      <c r="Z13" s="644">
        <v>0.3</v>
      </c>
      <c r="AA13" s="644"/>
      <c r="AB13" s="644"/>
      <c r="AC13" s="644"/>
      <c r="AD13" s="645">
        <v>59064</v>
      </c>
      <c r="AE13" s="645"/>
      <c r="AF13" s="645"/>
      <c r="AG13" s="645"/>
      <c r="AH13" s="645"/>
      <c r="AI13" s="645"/>
      <c r="AJ13" s="645"/>
      <c r="AK13" s="645"/>
      <c r="AL13" s="646">
        <v>0.6</v>
      </c>
      <c r="AM13" s="647"/>
      <c r="AN13" s="647"/>
      <c r="AO13" s="648"/>
      <c r="AP13" s="638" t="s">
        <v>257</v>
      </c>
      <c r="AQ13" s="639"/>
      <c r="AR13" s="639"/>
      <c r="AS13" s="639"/>
      <c r="AT13" s="639"/>
      <c r="AU13" s="639"/>
      <c r="AV13" s="639"/>
      <c r="AW13" s="639"/>
      <c r="AX13" s="639"/>
      <c r="AY13" s="639"/>
      <c r="AZ13" s="639"/>
      <c r="BA13" s="639"/>
      <c r="BB13" s="639"/>
      <c r="BC13" s="639"/>
      <c r="BD13" s="639"/>
      <c r="BE13" s="639"/>
      <c r="BF13" s="640"/>
      <c r="BG13" s="641">
        <v>1166884</v>
      </c>
      <c r="BH13" s="642"/>
      <c r="BI13" s="642"/>
      <c r="BJ13" s="642"/>
      <c r="BK13" s="642"/>
      <c r="BL13" s="642"/>
      <c r="BM13" s="642"/>
      <c r="BN13" s="643"/>
      <c r="BO13" s="644">
        <v>44</v>
      </c>
      <c r="BP13" s="644"/>
      <c r="BQ13" s="644"/>
      <c r="BR13" s="644"/>
      <c r="BS13" s="650" t="s">
        <v>239</v>
      </c>
      <c r="BT13" s="642"/>
      <c r="BU13" s="642"/>
      <c r="BV13" s="642"/>
      <c r="BW13" s="642"/>
      <c r="BX13" s="642"/>
      <c r="BY13" s="642"/>
      <c r="BZ13" s="642"/>
      <c r="CA13" s="642"/>
      <c r="CB13" s="651"/>
      <c r="CD13" s="656" t="s">
        <v>258</v>
      </c>
      <c r="CE13" s="657"/>
      <c r="CF13" s="657"/>
      <c r="CG13" s="657"/>
      <c r="CH13" s="657"/>
      <c r="CI13" s="657"/>
      <c r="CJ13" s="657"/>
      <c r="CK13" s="657"/>
      <c r="CL13" s="657"/>
      <c r="CM13" s="657"/>
      <c r="CN13" s="657"/>
      <c r="CO13" s="657"/>
      <c r="CP13" s="657"/>
      <c r="CQ13" s="658"/>
      <c r="CR13" s="641">
        <v>1533614</v>
      </c>
      <c r="CS13" s="642"/>
      <c r="CT13" s="642"/>
      <c r="CU13" s="642"/>
      <c r="CV13" s="642"/>
      <c r="CW13" s="642"/>
      <c r="CX13" s="642"/>
      <c r="CY13" s="643"/>
      <c r="CZ13" s="644">
        <v>8.4</v>
      </c>
      <c r="DA13" s="644"/>
      <c r="DB13" s="644"/>
      <c r="DC13" s="644"/>
      <c r="DD13" s="650">
        <v>545669</v>
      </c>
      <c r="DE13" s="642"/>
      <c r="DF13" s="642"/>
      <c r="DG13" s="642"/>
      <c r="DH13" s="642"/>
      <c r="DI13" s="642"/>
      <c r="DJ13" s="642"/>
      <c r="DK13" s="642"/>
      <c r="DL13" s="642"/>
      <c r="DM13" s="642"/>
      <c r="DN13" s="642"/>
      <c r="DO13" s="642"/>
      <c r="DP13" s="643"/>
      <c r="DQ13" s="650">
        <v>933328</v>
      </c>
      <c r="DR13" s="642"/>
      <c r="DS13" s="642"/>
      <c r="DT13" s="642"/>
      <c r="DU13" s="642"/>
      <c r="DV13" s="642"/>
      <c r="DW13" s="642"/>
      <c r="DX13" s="642"/>
      <c r="DY13" s="642"/>
      <c r="DZ13" s="642"/>
      <c r="EA13" s="642"/>
      <c r="EB13" s="642"/>
      <c r="EC13" s="651"/>
    </row>
    <row r="14" spans="2:143" ht="11.25" customHeight="1">
      <c r="B14" s="638" t="s">
        <v>259</v>
      </c>
      <c r="C14" s="639"/>
      <c r="D14" s="639"/>
      <c r="E14" s="639"/>
      <c r="F14" s="639"/>
      <c r="G14" s="639"/>
      <c r="H14" s="639"/>
      <c r="I14" s="639"/>
      <c r="J14" s="639"/>
      <c r="K14" s="639"/>
      <c r="L14" s="639"/>
      <c r="M14" s="639"/>
      <c r="N14" s="639"/>
      <c r="O14" s="639"/>
      <c r="P14" s="639"/>
      <c r="Q14" s="640"/>
      <c r="R14" s="641" t="s">
        <v>230</v>
      </c>
      <c r="S14" s="642"/>
      <c r="T14" s="642"/>
      <c r="U14" s="642"/>
      <c r="V14" s="642"/>
      <c r="W14" s="642"/>
      <c r="X14" s="642"/>
      <c r="Y14" s="643"/>
      <c r="Z14" s="644" t="s">
        <v>239</v>
      </c>
      <c r="AA14" s="644"/>
      <c r="AB14" s="644"/>
      <c r="AC14" s="644"/>
      <c r="AD14" s="645" t="s">
        <v>230</v>
      </c>
      <c r="AE14" s="645"/>
      <c r="AF14" s="645"/>
      <c r="AG14" s="645"/>
      <c r="AH14" s="645"/>
      <c r="AI14" s="645"/>
      <c r="AJ14" s="645"/>
      <c r="AK14" s="645"/>
      <c r="AL14" s="646" t="s">
        <v>230</v>
      </c>
      <c r="AM14" s="647"/>
      <c r="AN14" s="647"/>
      <c r="AO14" s="648"/>
      <c r="AP14" s="638" t="s">
        <v>260</v>
      </c>
      <c r="AQ14" s="639"/>
      <c r="AR14" s="639"/>
      <c r="AS14" s="639"/>
      <c r="AT14" s="639"/>
      <c r="AU14" s="639"/>
      <c r="AV14" s="639"/>
      <c r="AW14" s="639"/>
      <c r="AX14" s="639"/>
      <c r="AY14" s="639"/>
      <c r="AZ14" s="639"/>
      <c r="BA14" s="639"/>
      <c r="BB14" s="639"/>
      <c r="BC14" s="639"/>
      <c r="BD14" s="639"/>
      <c r="BE14" s="639"/>
      <c r="BF14" s="640"/>
      <c r="BG14" s="641">
        <v>100499</v>
      </c>
      <c r="BH14" s="642"/>
      <c r="BI14" s="642"/>
      <c r="BJ14" s="642"/>
      <c r="BK14" s="642"/>
      <c r="BL14" s="642"/>
      <c r="BM14" s="642"/>
      <c r="BN14" s="643"/>
      <c r="BO14" s="644">
        <v>3.8</v>
      </c>
      <c r="BP14" s="644"/>
      <c r="BQ14" s="644"/>
      <c r="BR14" s="644"/>
      <c r="BS14" s="650" t="s">
        <v>230</v>
      </c>
      <c r="BT14" s="642"/>
      <c r="BU14" s="642"/>
      <c r="BV14" s="642"/>
      <c r="BW14" s="642"/>
      <c r="BX14" s="642"/>
      <c r="BY14" s="642"/>
      <c r="BZ14" s="642"/>
      <c r="CA14" s="642"/>
      <c r="CB14" s="651"/>
      <c r="CD14" s="656" t="s">
        <v>261</v>
      </c>
      <c r="CE14" s="657"/>
      <c r="CF14" s="657"/>
      <c r="CG14" s="657"/>
      <c r="CH14" s="657"/>
      <c r="CI14" s="657"/>
      <c r="CJ14" s="657"/>
      <c r="CK14" s="657"/>
      <c r="CL14" s="657"/>
      <c r="CM14" s="657"/>
      <c r="CN14" s="657"/>
      <c r="CO14" s="657"/>
      <c r="CP14" s="657"/>
      <c r="CQ14" s="658"/>
      <c r="CR14" s="641">
        <v>1214930</v>
      </c>
      <c r="CS14" s="642"/>
      <c r="CT14" s="642"/>
      <c r="CU14" s="642"/>
      <c r="CV14" s="642"/>
      <c r="CW14" s="642"/>
      <c r="CX14" s="642"/>
      <c r="CY14" s="643"/>
      <c r="CZ14" s="644">
        <v>6.7</v>
      </c>
      <c r="DA14" s="644"/>
      <c r="DB14" s="644"/>
      <c r="DC14" s="644"/>
      <c r="DD14" s="650">
        <v>43719</v>
      </c>
      <c r="DE14" s="642"/>
      <c r="DF14" s="642"/>
      <c r="DG14" s="642"/>
      <c r="DH14" s="642"/>
      <c r="DI14" s="642"/>
      <c r="DJ14" s="642"/>
      <c r="DK14" s="642"/>
      <c r="DL14" s="642"/>
      <c r="DM14" s="642"/>
      <c r="DN14" s="642"/>
      <c r="DO14" s="642"/>
      <c r="DP14" s="643"/>
      <c r="DQ14" s="650">
        <v>1136732</v>
      </c>
      <c r="DR14" s="642"/>
      <c r="DS14" s="642"/>
      <c r="DT14" s="642"/>
      <c r="DU14" s="642"/>
      <c r="DV14" s="642"/>
      <c r="DW14" s="642"/>
      <c r="DX14" s="642"/>
      <c r="DY14" s="642"/>
      <c r="DZ14" s="642"/>
      <c r="EA14" s="642"/>
      <c r="EB14" s="642"/>
      <c r="EC14" s="651"/>
    </row>
    <row r="15" spans="2:143" ht="11.25" customHeight="1">
      <c r="B15" s="638" t="s">
        <v>262</v>
      </c>
      <c r="C15" s="639"/>
      <c r="D15" s="639"/>
      <c r="E15" s="639"/>
      <c r="F15" s="639"/>
      <c r="G15" s="639"/>
      <c r="H15" s="639"/>
      <c r="I15" s="639"/>
      <c r="J15" s="639"/>
      <c r="K15" s="639"/>
      <c r="L15" s="639"/>
      <c r="M15" s="639"/>
      <c r="N15" s="639"/>
      <c r="O15" s="639"/>
      <c r="P15" s="639"/>
      <c r="Q15" s="640"/>
      <c r="R15" s="641">
        <v>56397</v>
      </c>
      <c r="S15" s="642"/>
      <c r="T15" s="642"/>
      <c r="U15" s="642"/>
      <c r="V15" s="642"/>
      <c r="W15" s="642"/>
      <c r="X15" s="642"/>
      <c r="Y15" s="643"/>
      <c r="Z15" s="644">
        <v>0.3</v>
      </c>
      <c r="AA15" s="644"/>
      <c r="AB15" s="644"/>
      <c r="AC15" s="644"/>
      <c r="AD15" s="645">
        <v>56397</v>
      </c>
      <c r="AE15" s="645"/>
      <c r="AF15" s="645"/>
      <c r="AG15" s="645"/>
      <c r="AH15" s="645"/>
      <c r="AI15" s="645"/>
      <c r="AJ15" s="645"/>
      <c r="AK15" s="645"/>
      <c r="AL15" s="646">
        <v>0.5</v>
      </c>
      <c r="AM15" s="647"/>
      <c r="AN15" s="647"/>
      <c r="AO15" s="648"/>
      <c r="AP15" s="638" t="s">
        <v>263</v>
      </c>
      <c r="AQ15" s="639"/>
      <c r="AR15" s="639"/>
      <c r="AS15" s="639"/>
      <c r="AT15" s="639"/>
      <c r="AU15" s="639"/>
      <c r="AV15" s="639"/>
      <c r="AW15" s="639"/>
      <c r="AX15" s="639"/>
      <c r="AY15" s="639"/>
      <c r="AZ15" s="639"/>
      <c r="BA15" s="639"/>
      <c r="BB15" s="639"/>
      <c r="BC15" s="639"/>
      <c r="BD15" s="639"/>
      <c r="BE15" s="639"/>
      <c r="BF15" s="640"/>
      <c r="BG15" s="641">
        <v>143212</v>
      </c>
      <c r="BH15" s="642"/>
      <c r="BI15" s="642"/>
      <c r="BJ15" s="642"/>
      <c r="BK15" s="642"/>
      <c r="BL15" s="642"/>
      <c r="BM15" s="642"/>
      <c r="BN15" s="643"/>
      <c r="BO15" s="644">
        <v>5.4</v>
      </c>
      <c r="BP15" s="644"/>
      <c r="BQ15" s="644"/>
      <c r="BR15" s="644"/>
      <c r="BS15" s="650" t="s">
        <v>230</v>
      </c>
      <c r="BT15" s="642"/>
      <c r="BU15" s="642"/>
      <c r="BV15" s="642"/>
      <c r="BW15" s="642"/>
      <c r="BX15" s="642"/>
      <c r="BY15" s="642"/>
      <c r="BZ15" s="642"/>
      <c r="CA15" s="642"/>
      <c r="CB15" s="651"/>
      <c r="CD15" s="656" t="s">
        <v>264</v>
      </c>
      <c r="CE15" s="657"/>
      <c r="CF15" s="657"/>
      <c r="CG15" s="657"/>
      <c r="CH15" s="657"/>
      <c r="CI15" s="657"/>
      <c r="CJ15" s="657"/>
      <c r="CK15" s="657"/>
      <c r="CL15" s="657"/>
      <c r="CM15" s="657"/>
      <c r="CN15" s="657"/>
      <c r="CO15" s="657"/>
      <c r="CP15" s="657"/>
      <c r="CQ15" s="658"/>
      <c r="CR15" s="641">
        <v>1658154</v>
      </c>
      <c r="CS15" s="642"/>
      <c r="CT15" s="642"/>
      <c r="CU15" s="642"/>
      <c r="CV15" s="642"/>
      <c r="CW15" s="642"/>
      <c r="CX15" s="642"/>
      <c r="CY15" s="643"/>
      <c r="CZ15" s="644">
        <v>9.1</v>
      </c>
      <c r="DA15" s="644"/>
      <c r="DB15" s="644"/>
      <c r="DC15" s="644"/>
      <c r="DD15" s="650">
        <v>214767</v>
      </c>
      <c r="DE15" s="642"/>
      <c r="DF15" s="642"/>
      <c r="DG15" s="642"/>
      <c r="DH15" s="642"/>
      <c r="DI15" s="642"/>
      <c r="DJ15" s="642"/>
      <c r="DK15" s="642"/>
      <c r="DL15" s="642"/>
      <c r="DM15" s="642"/>
      <c r="DN15" s="642"/>
      <c r="DO15" s="642"/>
      <c r="DP15" s="643"/>
      <c r="DQ15" s="650">
        <v>1236932</v>
      </c>
      <c r="DR15" s="642"/>
      <c r="DS15" s="642"/>
      <c r="DT15" s="642"/>
      <c r="DU15" s="642"/>
      <c r="DV15" s="642"/>
      <c r="DW15" s="642"/>
      <c r="DX15" s="642"/>
      <c r="DY15" s="642"/>
      <c r="DZ15" s="642"/>
      <c r="EA15" s="642"/>
      <c r="EB15" s="642"/>
      <c r="EC15" s="651"/>
    </row>
    <row r="16" spans="2:143" ht="11.25" customHeight="1">
      <c r="B16" s="638" t="s">
        <v>265</v>
      </c>
      <c r="C16" s="639"/>
      <c r="D16" s="639"/>
      <c r="E16" s="639"/>
      <c r="F16" s="639"/>
      <c r="G16" s="639"/>
      <c r="H16" s="639"/>
      <c r="I16" s="639"/>
      <c r="J16" s="639"/>
      <c r="K16" s="639"/>
      <c r="L16" s="639"/>
      <c r="M16" s="639"/>
      <c r="N16" s="639"/>
      <c r="O16" s="639"/>
      <c r="P16" s="639"/>
      <c r="Q16" s="640"/>
      <c r="R16" s="641" t="s">
        <v>239</v>
      </c>
      <c r="S16" s="642"/>
      <c r="T16" s="642"/>
      <c r="U16" s="642"/>
      <c r="V16" s="642"/>
      <c r="W16" s="642"/>
      <c r="X16" s="642"/>
      <c r="Y16" s="643"/>
      <c r="Z16" s="644" t="s">
        <v>239</v>
      </c>
      <c r="AA16" s="644"/>
      <c r="AB16" s="644"/>
      <c r="AC16" s="644"/>
      <c r="AD16" s="645" t="s">
        <v>239</v>
      </c>
      <c r="AE16" s="645"/>
      <c r="AF16" s="645"/>
      <c r="AG16" s="645"/>
      <c r="AH16" s="645"/>
      <c r="AI16" s="645"/>
      <c r="AJ16" s="645"/>
      <c r="AK16" s="645"/>
      <c r="AL16" s="646" t="s">
        <v>230</v>
      </c>
      <c r="AM16" s="647"/>
      <c r="AN16" s="647"/>
      <c r="AO16" s="648"/>
      <c r="AP16" s="638" t="s">
        <v>266</v>
      </c>
      <c r="AQ16" s="639"/>
      <c r="AR16" s="639"/>
      <c r="AS16" s="639"/>
      <c r="AT16" s="639"/>
      <c r="AU16" s="639"/>
      <c r="AV16" s="639"/>
      <c r="AW16" s="639"/>
      <c r="AX16" s="639"/>
      <c r="AY16" s="639"/>
      <c r="AZ16" s="639"/>
      <c r="BA16" s="639"/>
      <c r="BB16" s="639"/>
      <c r="BC16" s="639"/>
      <c r="BD16" s="639"/>
      <c r="BE16" s="639"/>
      <c r="BF16" s="640"/>
      <c r="BG16" s="641" t="s">
        <v>230</v>
      </c>
      <c r="BH16" s="642"/>
      <c r="BI16" s="642"/>
      <c r="BJ16" s="642"/>
      <c r="BK16" s="642"/>
      <c r="BL16" s="642"/>
      <c r="BM16" s="642"/>
      <c r="BN16" s="643"/>
      <c r="BO16" s="644" t="s">
        <v>230</v>
      </c>
      <c r="BP16" s="644"/>
      <c r="BQ16" s="644"/>
      <c r="BR16" s="644"/>
      <c r="BS16" s="650" t="s">
        <v>239</v>
      </c>
      <c r="BT16" s="642"/>
      <c r="BU16" s="642"/>
      <c r="BV16" s="642"/>
      <c r="BW16" s="642"/>
      <c r="BX16" s="642"/>
      <c r="BY16" s="642"/>
      <c r="BZ16" s="642"/>
      <c r="CA16" s="642"/>
      <c r="CB16" s="651"/>
      <c r="CD16" s="656" t="s">
        <v>267</v>
      </c>
      <c r="CE16" s="657"/>
      <c r="CF16" s="657"/>
      <c r="CG16" s="657"/>
      <c r="CH16" s="657"/>
      <c r="CI16" s="657"/>
      <c r="CJ16" s="657"/>
      <c r="CK16" s="657"/>
      <c r="CL16" s="657"/>
      <c r="CM16" s="657"/>
      <c r="CN16" s="657"/>
      <c r="CO16" s="657"/>
      <c r="CP16" s="657"/>
      <c r="CQ16" s="658"/>
      <c r="CR16" s="641">
        <v>899170</v>
      </c>
      <c r="CS16" s="642"/>
      <c r="CT16" s="642"/>
      <c r="CU16" s="642"/>
      <c r="CV16" s="642"/>
      <c r="CW16" s="642"/>
      <c r="CX16" s="642"/>
      <c r="CY16" s="643"/>
      <c r="CZ16" s="644">
        <v>4.9000000000000004</v>
      </c>
      <c r="DA16" s="644"/>
      <c r="DB16" s="644"/>
      <c r="DC16" s="644"/>
      <c r="DD16" s="650" t="s">
        <v>230</v>
      </c>
      <c r="DE16" s="642"/>
      <c r="DF16" s="642"/>
      <c r="DG16" s="642"/>
      <c r="DH16" s="642"/>
      <c r="DI16" s="642"/>
      <c r="DJ16" s="642"/>
      <c r="DK16" s="642"/>
      <c r="DL16" s="642"/>
      <c r="DM16" s="642"/>
      <c r="DN16" s="642"/>
      <c r="DO16" s="642"/>
      <c r="DP16" s="643"/>
      <c r="DQ16" s="650">
        <v>200958</v>
      </c>
      <c r="DR16" s="642"/>
      <c r="DS16" s="642"/>
      <c r="DT16" s="642"/>
      <c r="DU16" s="642"/>
      <c r="DV16" s="642"/>
      <c r="DW16" s="642"/>
      <c r="DX16" s="642"/>
      <c r="DY16" s="642"/>
      <c r="DZ16" s="642"/>
      <c r="EA16" s="642"/>
      <c r="EB16" s="642"/>
      <c r="EC16" s="651"/>
    </row>
    <row r="17" spans="2:133" ht="11.25" customHeight="1">
      <c r="B17" s="638" t="s">
        <v>268</v>
      </c>
      <c r="C17" s="639"/>
      <c r="D17" s="639"/>
      <c r="E17" s="639"/>
      <c r="F17" s="639"/>
      <c r="G17" s="639"/>
      <c r="H17" s="639"/>
      <c r="I17" s="639"/>
      <c r="J17" s="639"/>
      <c r="K17" s="639"/>
      <c r="L17" s="639"/>
      <c r="M17" s="639"/>
      <c r="N17" s="639"/>
      <c r="O17" s="639"/>
      <c r="P17" s="639"/>
      <c r="Q17" s="640"/>
      <c r="R17" s="641">
        <v>11168</v>
      </c>
      <c r="S17" s="642"/>
      <c r="T17" s="642"/>
      <c r="U17" s="642"/>
      <c r="V17" s="642"/>
      <c r="W17" s="642"/>
      <c r="X17" s="642"/>
      <c r="Y17" s="643"/>
      <c r="Z17" s="644">
        <v>0.1</v>
      </c>
      <c r="AA17" s="644"/>
      <c r="AB17" s="644"/>
      <c r="AC17" s="644"/>
      <c r="AD17" s="645">
        <v>11168</v>
      </c>
      <c r="AE17" s="645"/>
      <c r="AF17" s="645"/>
      <c r="AG17" s="645"/>
      <c r="AH17" s="645"/>
      <c r="AI17" s="645"/>
      <c r="AJ17" s="645"/>
      <c r="AK17" s="645"/>
      <c r="AL17" s="646">
        <v>0.1</v>
      </c>
      <c r="AM17" s="647"/>
      <c r="AN17" s="647"/>
      <c r="AO17" s="648"/>
      <c r="AP17" s="638" t="s">
        <v>269</v>
      </c>
      <c r="AQ17" s="639"/>
      <c r="AR17" s="639"/>
      <c r="AS17" s="639"/>
      <c r="AT17" s="639"/>
      <c r="AU17" s="639"/>
      <c r="AV17" s="639"/>
      <c r="AW17" s="639"/>
      <c r="AX17" s="639"/>
      <c r="AY17" s="639"/>
      <c r="AZ17" s="639"/>
      <c r="BA17" s="639"/>
      <c r="BB17" s="639"/>
      <c r="BC17" s="639"/>
      <c r="BD17" s="639"/>
      <c r="BE17" s="639"/>
      <c r="BF17" s="640"/>
      <c r="BG17" s="641" t="s">
        <v>239</v>
      </c>
      <c r="BH17" s="642"/>
      <c r="BI17" s="642"/>
      <c r="BJ17" s="642"/>
      <c r="BK17" s="642"/>
      <c r="BL17" s="642"/>
      <c r="BM17" s="642"/>
      <c r="BN17" s="643"/>
      <c r="BO17" s="644" t="s">
        <v>239</v>
      </c>
      <c r="BP17" s="644"/>
      <c r="BQ17" s="644"/>
      <c r="BR17" s="644"/>
      <c r="BS17" s="650" t="s">
        <v>230</v>
      </c>
      <c r="BT17" s="642"/>
      <c r="BU17" s="642"/>
      <c r="BV17" s="642"/>
      <c r="BW17" s="642"/>
      <c r="BX17" s="642"/>
      <c r="BY17" s="642"/>
      <c r="BZ17" s="642"/>
      <c r="CA17" s="642"/>
      <c r="CB17" s="651"/>
      <c r="CD17" s="656" t="s">
        <v>270</v>
      </c>
      <c r="CE17" s="657"/>
      <c r="CF17" s="657"/>
      <c r="CG17" s="657"/>
      <c r="CH17" s="657"/>
      <c r="CI17" s="657"/>
      <c r="CJ17" s="657"/>
      <c r="CK17" s="657"/>
      <c r="CL17" s="657"/>
      <c r="CM17" s="657"/>
      <c r="CN17" s="657"/>
      <c r="CO17" s="657"/>
      <c r="CP17" s="657"/>
      <c r="CQ17" s="658"/>
      <c r="CR17" s="641">
        <v>2646436</v>
      </c>
      <c r="CS17" s="642"/>
      <c r="CT17" s="642"/>
      <c r="CU17" s="642"/>
      <c r="CV17" s="642"/>
      <c r="CW17" s="642"/>
      <c r="CX17" s="642"/>
      <c r="CY17" s="643"/>
      <c r="CZ17" s="644">
        <v>14.5</v>
      </c>
      <c r="DA17" s="644"/>
      <c r="DB17" s="644"/>
      <c r="DC17" s="644"/>
      <c r="DD17" s="650" t="s">
        <v>239</v>
      </c>
      <c r="DE17" s="642"/>
      <c r="DF17" s="642"/>
      <c r="DG17" s="642"/>
      <c r="DH17" s="642"/>
      <c r="DI17" s="642"/>
      <c r="DJ17" s="642"/>
      <c r="DK17" s="642"/>
      <c r="DL17" s="642"/>
      <c r="DM17" s="642"/>
      <c r="DN17" s="642"/>
      <c r="DO17" s="642"/>
      <c r="DP17" s="643"/>
      <c r="DQ17" s="650">
        <v>2602091</v>
      </c>
      <c r="DR17" s="642"/>
      <c r="DS17" s="642"/>
      <c r="DT17" s="642"/>
      <c r="DU17" s="642"/>
      <c r="DV17" s="642"/>
      <c r="DW17" s="642"/>
      <c r="DX17" s="642"/>
      <c r="DY17" s="642"/>
      <c r="DZ17" s="642"/>
      <c r="EA17" s="642"/>
      <c r="EB17" s="642"/>
      <c r="EC17" s="651"/>
    </row>
    <row r="18" spans="2:133" ht="11.25" customHeight="1">
      <c r="B18" s="638" t="s">
        <v>271</v>
      </c>
      <c r="C18" s="639"/>
      <c r="D18" s="639"/>
      <c r="E18" s="639"/>
      <c r="F18" s="639"/>
      <c r="G18" s="639"/>
      <c r="H18" s="639"/>
      <c r="I18" s="639"/>
      <c r="J18" s="639"/>
      <c r="K18" s="639"/>
      <c r="L18" s="639"/>
      <c r="M18" s="639"/>
      <c r="N18" s="639"/>
      <c r="O18" s="639"/>
      <c r="P18" s="639"/>
      <c r="Q18" s="640"/>
      <c r="R18" s="641">
        <v>8180042</v>
      </c>
      <c r="S18" s="642"/>
      <c r="T18" s="642"/>
      <c r="U18" s="642"/>
      <c r="V18" s="642"/>
      <c r="W18" s="642"/>
      <c r="X18" s="642"/>
      <c r="Y18" s="643"/>
      <c r="Z18" s="644">
        <v>44.1</v>
      </c>
      <c r="AA18" s="644"/>
      <c r="AB18" s="644"/>
      <c r="AC18" s="644"/>
      <c r="AD18" s="645">
        <v>7051967</v>
      </c>
      <c r="AE18" s="645"/>
      <c r="AF18" s="645"/>
      <c r="AG18" s="645"/>
      <c r="AH18" s="645"/>
      <c r="AI18" s="645"/>
      <c r="AJ18" s="645"/>
      <c r="AK18" s="645"/>
      <c r="AL18" s="646">
        <v>66.7</v>
      </c>
      <c r="AM18" s="647"/>
      <c r="AN18" s="647"/>
      <c r="AO18" s="648"/>
      <c r="AP18" s="638" t="s">
        <v>272</v>
      </c>
      <c r="AQ18" s="639"/>
      <c r="AR18" s="639"/>
      <c r="AS18" s="639"/>
      <c r="AT18" s="639"/>
      <c r="AU18" s="639"/>
      <c r="AV18" s="639"/>
      <c r="AW18" s="639"/>
      <c r="AX18" s="639"/>
      <c r="AY18" s="639"/>
      <c r="AZ18" s="639"/>
      <c r="BA18" s="639"/>
      <c r="BB18" s="639"/>
      <c r="BC18" s="639"/>
      <c r="BD18" s="639"/>
      <c r="BE18" s="639"/>
      <c r="BF18" s="640"/>
      <c r="BG18" s="641" t="s">
        <v>230</v>
      </c>
      <c r="BH18" s="642"/>
      <c r="BI18" s="642"/>
      <c r="BJ18" s="642"/>
      <c r="BK18" s="642"/>
      <c r="BL18" s="642"/>
      <c r="BM18" s="642"/>
      <c r="BN18" s="643"/>
      <c r="BO18" s="644" t="s">
        <v>239</v>
      </c>
      <c r="BP18" s="644"/>
      <c r="BQ18" s="644"/>
      <c r="BR18" s="644"/>
      <c r="BS18" s="650" t="s">
        <v>230</v>
      </c>
      <c r="BT18" s="642"/>
      <c r="BU18" s="642"/>
      <c r="BV18" s="642"/>
      <c r="BW18" s="642"/>
      <c r="BX18" s="642"/>
      <c r="BY18" s="642"/>
      <c r="BZ18" s="642"/>
      <c r="CA18" s="642"/>
      <c r="CB18" s="651"/>
      <c r="CD18" s="656" t="s">
        <v>273</v>
      </c>
      <c r="CE18" s="657"/>
      <c r="CF18" s="657"/>
      <c r="CG18" s="657"/>
      <c r="CH18" s="657"/>
      <c r="CI18" s="657"/>
      <c r="CJ18" s="657"/>
      <c r="CK18" s="657"/>
      <c r="CL18" s="657"/>
      <c r="CM18" s="657"/>
      <c r="CN18" s="657"/>
      <c r="CO18" s="657"/>
      <c r="CP18" s="657"/>
      <c r="CQ18" s="658"/>
      <c r="CR18" s="641" t="s">
        <v>230</v>
      </c>
      <c r="CS18" s="642"/>
      <c r="CT18" s="642"/>
      <c r="CU18" s="642"/>
      <c r="CV18" s="642"/>
      <c r="CW18" s="642"/>
      <c r="CX18" s="642"/>
      <c r="CY18" s="643"/>
      <c r="CZ18" s="644" t="s">
        <v>230</v>
      </c>
      <c r="DA18" s="644"/>
      <c r="DB18" s="644"/>
      <c r="DC18" s="644"/>
      <c r="DD18" s="650" t="s">
        <v>239</v>
      </c>
      <c r="DE18" s="642"/>
      <c r="DF18" s="642"/>
      <c r="DG18" s="642"/>
      <c r="DH18" s="642"/>
      <c r="DI18" s="642"/>
      <c r="DJ18" s="642"/>
      <c r="DK18" s="642"/>
      <c r="DL18" s="642"/>
      <c r="DM18" s="642"/>
      <c r="DN18" s="642"/>
      <c r="DO18" s="642"/>
      <c r="DP18" s="643"/>
      <c r="DQ18" s="650" t="s">
        <v>230</v>
      </c>
      <c r="DR18" s="642"/>
      <c r="DS18" s="642"/>
      <c r="DT18" s="642"/>
      <c r="DU18" s="642"/>
      <c r="DV18" s="642"/>
      <c r="DW18" s="642"/>
      <c r="DX18" s="642"/>
      <c r="DY18" s="642"/>
      <c r="DZ18" s="642"/>
      <c r="EA18" s="642"/>
      <c r="EB18" s="642"/>
      <c r="EC18" s="651"/>
    </row>
    <row r="19" spans="2:133" ht="11.25" customHeight="1">
      <c r="B19" s="638" t="s">
        <v>274</v>
      </c>
      <c r="C19" s="639"/>
      <c r="D19" s="639"/>
      <c r="E19" s="639"/>
      <c r="F19" s="639"/>
      <c r="G19" s="639"/>
      <c r="H19" s="639"/>
      <c r="I19" s="639"/>
      <c r="J19" s="639"/>
      <c r="K19" s="639"/>
      <c r="L19" s="639"/>
      <c r="M19" s="639"/>
      <c r="N19" s="639"/>
      <c r="O19" s="639"/>
      <c r="P19" s="639"/>
      <c r="Q19" s="640"/>
      <c r="R19" s="641">
        <v>7051967</v>
      </c>
      <c r="S19" s="642"/>
      <c r="T19" s="642"/>
      <c r="U19" s="642"/>
      <c r="V19" s="642"/>
      <c r="W19" s="642"/>
      <c r="X19" s="642"/>
      <c r="Y19" s="643"/>
      <c r="Z19" s="644">
        <v>38</v>
      </c>
      <c r="AA19" s="644"/>
      <c r="AB19" s="644"/>
      <c r="AC19" s="644"/>
      <c r="AD19" s="645">
        <v>7051967</v>
      </c>
      <c r="AE19" s="645"/>
      <c r="AF19" s="645"/>
      <c r="AG19" s="645"/>
      <c r="AH19" s="645"/>
      <c r="AI19" s="645"/>
      <c r="AJ19" s="645"/>
      <c r="AK19" s="645"/>
      <c r="AL19" s="646">
        <v>66.7</v>
      </c>
      <c r="AM19" s="647"/>
      <c r="AN19" s="647"/>
      <c r="AO19" s="648"/>
      <c r="AP19" s="638" t="s">
        <v>275</v>
      </c>
      <c r="AQ19" s="639"/>
      <c r="AR19" s="639"/>
      <c r="AS19" s="639"/>
      <c r="AT19" s="639"/>
      <c r="AU19" s="639"/>
      <c r="AV19" s="639"/>
      <c r="AW19" s="639"/>
      <c r="AX19" s="639"/>
      <c r="AY19" s="639"/>
      <c r="AZ19" s="639"/>
      <c r="BA19" s="639"/>
      <c r="BB19" s="639"/>
      <c r="BC19" s="639"/>
      <c r="BD19" s="639"/>
      <c r="BE19" s="639"/>
      <c r="BF19" s="640"/>
      <c r="BG19" s="641" t="s">
        <v>230</v>
      </c>
      <c r="BH19" s="642"/>
      <c r="BI19" s="642"/>
      <c r="BJ19" s="642"/>
      <c r="BK19" s="642"/>
      <c r="BL19" s="642"/>
      <c r="BM19" s="642"/>
      <c r="BN19" s="643"/>
      <c r="BO19" s="644" t="s">
        <v>239</v>
      </c>
      <c r="BP19" s="644"/>
      <c r="BQ19" s="644"/>
      <c r="BR19" s="644"/>
      <c r="BS19" s="650" t="s">
        <v>230</v>
      </c>
      <c r="BT19" s="642"/>
      <c r="BU19" s="642"/>
      <c r="BV19" s="642"/>
      <c r="BW19" s="642"/>
      <c r="BX19" s="642"/>
      <c r="BY19" s="642"/>
      <c r="BZ19" s="642"/>
      <c r="CA19" s="642"/>
      <c r="CB19" s="651"/>
      <c r="CD19" s="656" t="s">
        <v>276</v>
      </c>
      <c r="CE19" s="657"/>
      <c r="CF19" s="657"/>
      <c r="CG19" s="657"/>
      <c r="CH19" s="657"/>
      <c r="CI19" s="657"/>
      <c r="CJ19" s="657"/>
      <c r="CK19" s="657"/>
      <c r="CL19" s="657"/>
      <c r="CM19" s="657"/>
      <c r="CN19" s="657"/>
      <c r="CO19" s="657"/>
      <c r="CP19" s="657"/>
      <c r="CQ19" s="658"/>
      <c r="CR19" s="641" t="s">
        <v>230</v>
      </c>
      <c r="CS19" s="642"/>
      <c r="CT19" s="642"/>
      <c r="CU19" s="642"/>
      <c r="CV19" s="642"/>
      <c r="CW19" s="642"/>
      <c r="CX19" s="642"/>
      <c r="CY19" s="643"/>
      <c r="CZ19" s="644" t="s">
        <v>230</v>
      </c>
      <c r="DA19" s="644"/>
      <c r="DB19" s="644"/>
      <c r="DC19" s="644"/>
      <c r="DD19" s="650" t="s">
        <v>230</v>
      </c>
      <c r="DE19" s="642"/>
      <c r="DF19" s="642"/>
      <c r="DG19" s="642"/>
      <c r="DH19" s="642"/>
      <c r="DI19" s="642"/>
      <c r="DJ19" s="642"/>
      <c r="DK19" s="642"/>
      <c r="DL19" s="642"/>
      <c r="DM19" s="642"/>
      <c r="DN19" s="642"/>
      <c r="DO19" s="642"/>
      <c r="DP19" s="643"/>
      <c r="DQ19" s="650" t="s">
        <v>230</v>
      </c>
      <c r="DR19" s="642"/>
      <c r="DS19" s="642"/>
      <c r="DT19" s="642"/>
      <c r="DU19" s="642"/>
      <c r="DV19" s="642"/>
      <c r="DW19" s="642"/>
      <c r="DX19" s="642"/>
      <c r="DY19" s="642"/>
      <c r="DZ19" s="642"/>
      <c r="EA19" s="642"/>
      <c r="EB19" s="642"/>
      <c r="EC19" s="651"/>
    </row>
    <row r="20" spans="2:133" ht="11.25" customHeight="1">
      <c r="B20" s="638" t="s">
        <v>277</v>
      </c>
      <c r="C20" s="639"/>
      <c r="D20" s="639"/>
      <c r="E20" s="639"/>
      <c r="F20" s="639"/>
      <c r="G20" s="639"/>
      <c r="H20" s="639"/>
      <c r="I20" s="639"/>
      <c r="J20" s="639"/>
      <c r="K20" s="639"/>
      <c r="L20" s="639"/>
      <c r="M20" s="639"/>
      <c r="N20" s="639"/>
      <c r="O20" s="639"/>
      <c r="P20" s="639"/>
      <c r="Q20" s="640"/>
      <c r="R20" s="641">
        <v>1128075</v>
      </c>
      <c r="S20" s="642"/>
      <c r="T20" s="642"/>
      <c r="U20" s="642"/>
      <c r="V20" s="642"/>
      <c r="W20" s="642"/>
      <c r="X20" s="642"/>
      <c r="Y20" s="643"/>
      <c r="Z20" s="644">
        <v>6.1</v>
      </c>
      <c r="AA20" s="644"/>
      <c r="AB20" s="644"/>
      <c r="AC20" s="644"/>
      <c r="AD20" s="645" t="s">
        <v>239</v>
      </c>
      <c r="AE20" s="645"/>
      <c r="AF20" s="645"/>
      <c r="AG20" s="645"/>
      <c r="AH20" s="645"/>
      <c r="AI20" s="645"/>
      <c r="AJ20" s="645"/>
      <c r="AK20" s="645"/>
      <c r="AL20" s="646" t="s">
        <v>230</v>
      </c>
      <c r="AM20" s="647"/>
      <c r="AN20" s="647"/>
      <c r="AO20" s="648"/>
      <c r="AP20" s="638" t="s">
        <v>278</v>
      </c>
      <c r="AQ20" s="639"/>
      <c r="AR20" s="639"/>
      <c r="AS20" s="639"/>
      <c r="AT20" s="639"/>
      <c r="AU20" s="639"/>
      <c r="AV20" s="639"/>
      <c r="AW20" s="639"/>
      <c r="AX20" s="639"/>
      <c r="AY20" s="639"/>
      <c r="AZ20" s="639"/>
      <c r="BA20" s="639"/>
      <c r="BB20" s="639"/>
      <c r="BC20" s="639"/>
      <c r="BD20" s="639"/>
      <c r="BE20" s="639"/>
      <c r="BF20" s="640"/>
      <c r="BG20" s="641" t="s">
        <v>230</v>
      </c>
      <c r="BH20" s="642"/>
      <c r="BI20" s="642"/>
      <c r="BJ20" s="642"/>
      <c r="BK20" s="642"/>
      <c r="BL20" s="642"/>
      <c r="BM20" s="642"/>
      <c r="BN20" s="643"/>
      <c r="BO20" s="644" t="s">
        <v>239</v>
      </c>
      <c r="BP20" s="644"/>
      <c r="BQ20" s="644"/>
      <c r="BR20" s="644"/>
      <c r="BS20" s="650" t="s">
        <v>239</v>
      </c>
      <c r="BT20" s="642"/>
      <c r="BU20" s="642"/>
      <c r="BV20" s="642"/>
      <c r="BW20" s="642"/>
      <c r="BX20" s="642"/>
      <c r="BY20" s="642"/>
      <c r="BZ20" s="642"/>
      <c r="CA20" s="642"/>
      <c r="CB20" s="651"/>
      <c r="CD20" s="656" t="s">
        <v>279</v>
      </c>
      <c r="CE20" s="657"/>
      <c r="CF20" s="657"/>
      <c r="CG20" s="657"/>
      <c r="CH20" s="657"/>
      <c r="CI20" s="657"/>
      <c r="CJ20" s="657"/>
      <c r="CK20" s="657"/>
      <c r="CL20" s="657"/>
      <c r="CM20" s="657"/>
      <c r="CN20" s="657"/>
      <c r="CO20" s="657"/>
      <c r="CP20" s="657"/>
      <c r="CQ20" s="658"/>
      <c r="CR20" s="641">
        <v>18248909</v>
      </c>
      <c r="CS20" s="642"/>
      <c r="CT20" s="642"/>
      <c r="CU20" s="642"/>
      <c r="CV20" s="642"/>
      <c r="CW20" s="642"/>
      <c r="CX20" s="642"/>
      <c r="CY20" s="643"/>
      <c r="CZ20" s="644">
        <v>100</v>
      </c>
      <c r="DA20" s="644"/>
      <c r="DB20" s="644"/>
      <c r="DC20" s="644"/>
      <c r="DD20" s="650">
        <v>1135811</v>
      </c>
      <c r="DE20" s="642"/>
      <c r="DF20" s="642"/>
      <c r="DG20" s="642"/>
      <c r="DH20" s="642"/>
      <c r="DI20" s="642"/>
      <c r="DJ20" s="642"/>
      <c r="DK20" s="642"/>
      <c r="DL20" s="642"/>
      <c r="DM20" s="642"/>
      <c r="DN20" s="642"/>
      <c r="DO20" s="642"/>
      <c r="DP20" s="643"/>
      <c r="DQ20" s="650">
        <v>13088312</v>
      </c>
      <c r="DR20" s="642"/>
      <c r="DS20" s="642"/>
      <c r="DT20" s="642"/>
      <c r="DU20" s="642"/>
      <c r="DV20" s="642"/>
      <c r="DW20" s="642"/>
      <c r="DX20" s="642"/>
      <c r="DY20" s="642"/>
      <c r="DZ20" s="642"/>
      <c r="EA20" s="642"/>
      <c r="EB20" s="642"/>
      <c r="EC20" s="651"/>
    </row>
    <row r="21" spans="2:133" ht="11.25" customHeight="1">
      <c r="B21" s="638" t="s">
        <v>280</v>
      </c>
      <c r="C21" s="639"/>
      <c r="D21" s="639"/>
      <c r="E21" s="639"/>
      <c r="F21" s="639"/>
      <c r="G21" s="639"/>
      <c r="H21" s="639"/>
      <c r="I21" s="639"/>
      <c r="J21" s="639"/>
      <c r="K21" s="639"/>
      <c r="L21" s="639"/>
      <c r="M21" s="639"/>
      <c r="N21" s="639"/>
      <c r="O21" s="639"/>
      <c r="P21" s="639"/>
      <c r="Q21" s="640"/>
      <c r="R21" s="641" t="s">
        <v>230</v>
      </c>
      <c r="S21" s="642"/>
      <c r="T21" s="642"/>
      <c r="U21" s="642"/>
      <c r="V21" s="642"/>
      <c r="W21" s="642"/>
      <c r="X21" s="642"/>
      <c r="Y21" s="643"/>
      <c r="Z21" s="644" t="s">
        <v>230</v>
      </c>
      <c r="AA21" s="644"/>
      <c r="AB21" s="644"/>
      <c r="AC21" s="644"/>
      <c r="AD21" s="645" t="s">
        <v>239</v>
      </c>
      <c r="AE21" s="645"/>
      <c r="AF21" s="645"/>
      <c r="AG21" s="645"/>
      <c r="AH21" s="645"/>
      <c r="AI21" s="645"/>
      <c r="AJ21" s="645"/>
      <c r="AK21" s="645"/>
      <c r="AL21" s="646" t="s">
        <v>230</v>
      </c>
      <c r="AM21" s="647"/>
      <c r="AN21" s="647"/>
      <c r="AO21" s="648"/>
      <c r="AP21" s="659" t="s">
        <v>281</v>
      </c>
      <c r="AQ21" s="660"/>
      <c r="AR21" s="660"/>
      <c r="AS21" s="660"/>
      <c r="AT21" s="660"/>
      <c r="AU21" s="660"/>
      <c r="AV21" s="660"/>
      <c r="AW21" s="660"/>
      <c r="AX21" s="660"/>
      <c r="AY21" s="660"/>
      <c r="AZ21" s="660"/>
      <c r="BA21" s="660"/>
      <c r="BB21" s="660"/>
      <c r="BC21" s="660"/>
      <c r="BD21" s="660"/>
      <c r="BE21" s="660"/>
      <c r="BF21" s="661"/>
      <c r="BG21" s="641" t="s">
        <v>239</v>
      </c>
      <c r="BH21" s="642"/>
      <c r="BI21" s="642"/>
      <c r="BJ21" s="642"/>
      <c r="BK21" s="642"/>
      <c r="BL21" s="642"/>
      <c r="BM21" s="642"/>
      <c r="BN21" s="643"/>
      <c r="BO21" s="644" t="s">
        <v>239</v>
      </c>
      <c r="BP21" s="644"/>
      <c r="BQ21" s="644"/>
      <c r="BR21" s="644"/>
      <c r="BS21" s="650" t="s">
        <v>230</v>
      </c>
      <c r="BT21" s="642"/>
      <c r="BU21" s="642"/>
      <c r="BV21" s="642"/>
      <c r="BW21" s="642"/>
      <c r="BX21" s="642"/>
      <c r="BY21" s="642"/>
      <c r="BZ21" s="642"/>
      <c r="CA21" s="642"/>
      <c r="CB21" s="651"/>
      <c r="CD21" s="667"/>
      <c r="CE21" s="668"/>
      <c r="CF21" s="668"/>
      <c r="CG21" s="668"/>
      <c r="CH21" s="668"/>
      <c r="CI21" s="668"/>
      <c r="CJ21" s="668"/>
      <c r="CK21" s="668"/>
      <c r="CL21" s="668"/>
      <c r="CM21" s="668"/>
      <c r="CN21" s="668"/>
      <c r="CO21" s="668"/>
      <c r="CP21" s="668"/>
      <c r="CQ21" s="669"/>
      <c r="CR21" s="670"/>
      <c r="CS21" s="663"/>
      <c r="CT21" s="663"/>
      <c r="CU21" s="663"/>
      <c r="CV21" s="663"/>
      <c r="CW21" s="663"/>
      <c r="CX21" s="663"/>
      <c r="CY21" s="671"/>
      <c r="CZ21" s="672"/>
      <c r="DA21" s="672"/>
      <c r="DB21" s="672"/>
      <c r="DC21" s="672"/>
      <c r="DD21" s="662"/>
      <c r="DE21" s="663"/>
      <c r="DF21" s="663"/>
      <c r="DG21" s="663"/>
      <c r="DH21" s="663"/>
      <c r="DI21" s="663"/>
      <c r="DJ21" s="663"/>
      <c r="DK21" s="663"/>
      <c r="DL21" s="663"/>
      <c r="DM21" s="663"/>
      <c r="DN21" s="663"/>
      <c r="DO21" s="663"/>
      <c r="DP21" s="671"/>
      <c r="DQ21" s="662"/>
      <c r="DR21" s="663"/>
      <c r="DS21" s="663"/>
      <c r="DT21" s="663"/>
      <c r="DU21" s="663"/>
      <c r="DV21" s="663"/>
      <c r="DW21" s="663"/>
      <c r="DX21" s="663"/>
      <c r="DY21" s="663"/>
      <c r="DZ21" s="663"/>
      <c r="EA21" s="663"/>
      <c r="EB21" s="663"/>
      <c r="EC21" s="664"/>
    </row>
    <row r="22" spans="2:133" ht="11.25" customHeight="1">
      <c r="B22" s="638" t="s">
        <v>282</v>
      </c>
      <c r="C22" s="639"/>
      <c r="D22" s="639"/>
      <c r="E22" s="639"/>
      <c r="F22" s="639"/>
      <c r="G22" s="639"/>
      <c r="H22" s="639"/>
      <c r="I22" s="639"/>
      <c r="J22" s="639"/>
      <c r="K22" s="639"/>
      <c r="L22" s="639"/>
      <c r="M22" s="639"/>
      <c r="N22" s="639"/>
      <c r="O22" s="639"/>
      <c r="P22" s="639"/>
      <c r="Q22" s="640"/>
      <c r="R22" s="641">
        <v>11665440</v>
      </c>
      <c r="S22" s="642"/>
      <c r="T22" s="642"/>
      <c r="U22" s="642"/>
      <c r="V22" s="642"/>
      <c r="W22" s="642"/>
      <c r="X22" s="642"/>
      <c r="Y22" s="643"/>
      <c r="Z22" s="644">
        <v>62.8</v>
      </c>
      <c r="AA22" s="644"/>
      <c r="AB22" s="644"/>
      <c r="AC22" s="644"/>
      <c r="AD22" s="645">
        <v>10537365</v>
      </c>
      <c r="AE22" s="645"/>
      <c r="AF22" s="645"/>
      <c r="AG22" s="645"/>
      <c r="AH22" s="645"/>
      <c r="AI22" s="645"/>
      <c r="AJ22" s="645"/>
      <c r="AK22" s="645"/>
      <c r="AL22" s="646">
        <v>99.6</v>
      </c>
      <c r="AM22" s="647"/>
      <c r="AN22" s="647"/>
      <c r="AO22" s="648"/>
      <c r="AP22" s="659" t="s">
        <v>283</v>
      </c>
      <c r="AQ22" s="660"/>
      <c r="AR22" s="660"/>
      <c r="AS22" s="660"/>
      <c r="AT22" s="660"/>
      <c r="AU22" s="660"/>
      <c r="AV22" s="660"/>
      <c r="AW22" s="660"/>
      <c r="AX22" s="660"/>
      <c r="AY22" s="660"/>
      <c r="AZ22" s="660"/>
      <c r="BA22" s="660"/>
      <c r="BB22" s="660"/>
      <c r="BC22" s="660"/>
      <c r="BD22" s="660"/>
      <c r="BE22" s="660"/>
      <c r="BF22" s="661"/>
      <c r="BG22" s="641" t="s">
        <v>239</v>
      </c>
      <c r="BH22" s="642"/>
      <c r="BI22" s="642"/>
      <c r="BJ22" s="642"/>
      <c r="BK22" s="642"/>
      <c r="BL22" s="642"/>
      <c r="BM22" s="642"/>
      <c r="BN22" s="643"/>
      <c r="BO22" s="644" t="s">
        <v>239</v>
      </c>
      <c r="BP22" s="644"/>
      <c r="BQ22" s="644"/>
      <c r="BR22" s="644"/>
      <c r="BS22" s="650" t="s">
        <v>239</v>
      </c>
      <c r="BT22" s="642"/>
      <c r="BU22" s="642"/>
      <c r="BV22" s="642"/>
      <c r="BW22" s="642"/>
      <c r="BX22" s="642"/>
      <c r="BY22" s="642"/>
      <c r="BZ22" s="642"/>
      <c r="CA22" s="642"/>
      <c r="CB22" s="651"/>
      <c r="CD22" s="623" t="s">
        <v>284</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c r="B23" s="638" t="s">
        <v>285</v>
      </c>
      <c r="C23" s="639"/>
      <c r="D23" s="639"/>
      <c r="E23" s="639"/>
      <c r="F23" s="639"/>
      <c r="G23" s="639"/>
      <c r="H23" s="639"/>
      <c r="I23" s="639"/>
      <c r="J23" s="639"/>
      <c r="K23" s="639"/>
      <c r="L23" s="639"/>
      <c r="M23" s="639"/>
      <c r="N23" s="639"/>
      <c r="O23" s="639"/>
      <c r="P23" s="639"/>
      <c r="Q23" s="640"/>
      <c r="R23" s="641">
        <v>3875</v>
      </c>
      <c r="S23" s="642"/>
      <c r="T23" s="642"/>
      <c r="U23" s="642"/>
      <c r="V23" s="642"/>
      <c r="W23" s="642"/>
      <c r="X23" s="642"/>
      <c r="Y23" s="643"/>
      <c r="Z23" s="644">
        <v>0</v>
      </c>
      <c r="AA23" s="644"/>
      <c r="AB23" s="644"/>
      <c r="AC23" s="644"/>
      <c r="AD23" s="645">
        <v>3875</v>
      </c>
      <c r="AE23" s="645"/>
      <c r="AF23" s="645"/>
      <c r="AG23" s="645"/>
      <c r="AH23" s="645"/>
      <c r="AI23" s="645"/>
      <c r="AJ23" s="645"/>
      <c r="AK23" s="645"/>
      <c r="AL23" s="646">
        <v>0</v>
      </c>
      <c r="AM23" s="647"/>
      <c r="AN23" s="647"/>
      <c r="AO23" s="648"/>
      <c r="AP23" s="659" t="s">
        <v>286</v>
      </c>
      <c r="AQ23" s="660"/>
      <c r="AR23" s="660"/>
      <c r="AS23" s="660"/>
      <c r="AT23" s="660"/>
      <c r="AU23" s="660"/>
      <c r="AV23" s="660"/>
      <c r="AW23" s="660"/>
      <c r="AX23" s="660"/>
      <c r="AY23" s="660"/>
      <c r="AZ23" s="660"/>
      <c r="BA23" s="660"/>
      <c r="BB23" s="660"/>
      <c r="BC23" s="660"/>
      <c r="BD23" s="660"/>
      <c r="BE23" s="660"/>
      <c r="BF23" s="661"/>
      <c r="BG23" s="641" t="s">
        <v>230</v>
      </c>
      <c r="BH23" s="642"/>
      <c r="BI23" s="642"/>
      <c r="BJ23" s="642"/>
      <c r="BK23" s="642"/>
      <c r="BL23" s="642"/>
      <c r="BM23" s="642"/>
      <c r="BN23" s="643"/>
      <c r="BO23" s="644" t="s">
        <v>230</v>
      </c>
      <c r="BP23" s="644"/>
      <c r="BQ23" s="644"/>
      <c r="BR23" s="644"/>
      <c r="BS23" s="650" t="s">
        <v>239</v>
      </c>
      <c r="BT23" s="642"/>
      <c r="BU23" s="642"/>
      <c r="BV23" s="642"/>
      <c r="BW23" s="642"/>
      <c r="BX23" s="642"/>
      <c r="BY23" s="642"/>
      <c r="BZ23" s="642"/>
      <c r="CA23" s="642"/>
      <c r="CB23" s="651"/>
      <c r="CD23" s="623" t="s">
        <v>224</v>
      </c>
      <c r="CE23" s="624"/>
      <c r="CF23" s="624"/>
      <c r="CG23" s="624"/>
      <c r="CH23" s="624"/>
      <c r="CI23" s="624"/>
      <c r="CJ23" s="624"/>
      <c r="CK23" s="624"/>
      <c r="CL23" s="624"/>
      <c r="CM23" s="624"/>
      <c r="CN23" s="624"/>
      <c r="CO23" s="624"/>
      <c r="CP23" s="624"/>
      <c r="CQ23" s="625"/>
      <c r="CR23" s="623" t="s">
        <v>287</v>
      </c>
      <c r="CS23" s="624"/>
      <c r="CT23" s="624"/>
      <c r="CU23" s="624"/>
      <c r="CV23" s="624"/>
      <c r="CW23" s="624"/>
      <c r="CX23" s="624"/>
      <c r="CY23" s="625"/>
      <c r="CZ23" s="623" t="s">
        <v>288</v>
      </c>
      <c r="DA23" s="624"/>
      <c r="DB23" s="624"/>
      <c r="DC23" s="625"/>
      <c r="DD23" s="623" t="s">
        <v>289</v>
      </c>
      <c r="DE23" s="624"/>
      <c r="DF23" s="624"/>
      <c r="DG23" s="624"/>
      <c r="DH23" s="624"/>
      <c r="DI23" s="624"/>
      <c r="DJ23" s="624"/>
      <c r="DK23" s="625"/>
      <c r="DL23" s="673" t="s">
        <v>290</v>
      </c>
      <c r="DM23" s="674"/>
      <c r="DN23" s="674"/>
      <c r="DO23" s="674"/>
      <c r="DP23" s="674"/>
      <c r="DQ23" s="674"/>
      <c r="DR23" s="674"/>
      <c r="DS23" s="674"/>
      <c r="DT23" s="674"/>
      <c r="DU23" s="674"/>
      <c r="DV23" s="675"/>
      <c r="DW23" s="623" t="s">
        <v>291</v>
      </c>
      <c r="DX23" s="624"/>
      <c r="DY23" s="624"/>
      <c r="DZ23" s="624"/>
      <c r="EA23" s="624"/>
      <c r="EB23" s="624"/>
      <c r="EC23" s="625"/>
    </row>
    <row r="24" spans="2:133" ht="11.25" customHeight="1">
      <c r="B24" s="638" t="s">
        <v>292</v>
      </c>
      <c r="C24" s="639"/>
      <c r="D24" s="639"/>
      <c r="E24" s="639"/>
      <c r="F24" s="639"/>
      <c r="G24" s="639"/>
      <c r="H24" s="639"/>
      <c r="I24" s="639"/>
      <c r="J24" s="639"/>
      <c r="K24" s="639"/>
      <c r="L24" s="639"/>
      <c r="M24" s="639"/>
      <c r="N24" s="639"/>
      <c r="O24" s="639"/>
      <c r="P24" s="639"/>
      <c r="Q24" s="640"/>
      <c r="R24" s="641">
        <v>166443</v>
      </c>
      <c r="S24" s="642"/>
      <c r="T24" s="642"/>
      <c r="U24" s="642"/>
      <c r="V24" s="642"/>
      <c r="W24" s="642"/>
      <c r="X24" s="642"/>
      <c r="Y24" s="643"/>
      <c r="Z24" s="644">
        <v>0.9</v>
      </c>
      <c r="AA24" s="644"/>
      <c r="AB24" s="644"/>
      <c r="AC24" s="644"/>
      <c r="AD24" s="645" t="s">
        <v>239</v>
      </c>
      <c r="AE24" s="645"/>
      <c r="AF24" s="645"/>
      <c r="AG24" s="645"/>
      <c r="AH24" s="645"/>
      <c r="AI24" s="645"/>
      <c r="AJ24" s="645"/>
      <c r="AK24" s="645"/>
      <c r="AL24" s="646" t="s">
        <v>230</v>
      </c>
      <c r="AM24" s="647"/>
      <c r="AN24" s="647"/>
      <c r="AO24" s="648"/>
      <c r="AP24" s="659" t="s">
        <v>293</v>
      </c>
      <c r="AQ24" s="660"/>
      <c r="AR24" s="660"/>
      <c r="AS24" s="660"/>
      <c r="AT24" s="660"/>
      <c r="AU24" s="660"/>
      <c r="AV24" s="660"/>
      <c r="AW24" s="660"/>
      <c r="AX24" s="660"/>
      <c r="AY24" s="660"/>
      <c r="AZ24" s="660"/>
      <c r="BA24" s="660"/>
      <c r="BB24" s="660"/>
      <c r="BC24" s="660"/>
      <c r="BD24" s="660"/>
      <c r="BE24" s="660"/>
      <c r="BF24" s="661"/>
      <c r="BG24" s="641" t="s">
        <v>230</v>
      </c>
      <c r="BH24" s="642"/>
      <c r="BI24" s="642"/>
      <c r="BJ24" s="642"/>
      <c r="BK24" s="642"/>
      <c r="BL24" s="642"/>
      <c r="BM24" s="642"/>
      <c r="BN24" s="643"/>
      <c r="BO24" s="644" t="s">
        <v>230</v>
      </c>
      <c r="BP24" s="644"/>
      <c r="BQ24" s="644"/>
      <c r="BR24" s="644"/>
      <c r="BS24" s="650" t="s">
        <v>239</v>
      </c>
      <c r="BT24" s="642"/>
      <c r="BU24" s="642"/>
      <c r="BV24" s="642"/>
      <c r="BW24" s="642"/>
      <c r="BX24" s="642"/>
      <c r="BY24" s="642"/>
      <c r="BZ24" s="642"/>
      <c r="CA24" s="642"/>
      <c r="CB24" s="651"/>
      <c r="CD24" s="652" t="s">
        <v>294</v>
      </c>
      <c r="CE24" s="653"/>
      <c r="CF24" s="653"/>
      <c r="CG24" s="653"/>
      <c r="CH24" s="653"/>
      <c r="CI24" s="653"/>
      <c r="CJ24" s="653"/>
      <c r="CK24" s="653"/>
      <c r="CL24" s="653"/>
      <c r="CM24" s="653"/>
      <c r="CN24" s="653"/>
      <c r="CO24" s="653"/>
      <c r="CP24" s="653"/>
      <c r="CQ24" s="654"/>
      <c r="CR24" s="630">
        <v>8534888</v>
      </c>
      <c r="CS24" s="631"/>
      <c r="CT24" s="631"/>
      <c r="CU24" s="631"/>
      <c r="CV24" s="631"/>
      <c r="CW24" s="631"/>
      <c r="CX24" s="631"/>
      <c r="CY24" s="632"/>
      <c r="CZ24" s="635">
        <v>46.8</v>
      </c>
      <c r="DA24" s="636"/>
      <c r="DB24" s="636"/>
      <c r="DC24" s="655"/>
      <c r="DD24" s="676">
        <v>6599810</v>
      </c>
      <c r="DE24" s="631"/>
      <c r="DF24" s="631"/>
      <c r="DG24" s="631"/>
      <c r="DH24" s="631"/>
      <c r="DI24" s="631"/>
      <c r="DJ24" s="631"/>
      <c r="DK24" s="632"/>
      <c r="DL24" s="676">
        <v>6525422</v>
      </c>
      <c r="DM24" s="631"/>
      <c r="DN24" s="631"/>
      <c r="DO24" s="631"/>
      <c r="DP24" s="631"/>
      <c r="DQ24" s="631"/>
      <c r="DR24" s="631"/>
      <c r="DS24" s="631"/>
      <c r="DT24" s="631"/>
      <c r="DU24" s="631"/>
      <c r="DV24" s="632"/>
      <c r="DW24" s="635">
        <v>59.1</v>
      </c>
      <c r="DX24" s="636"/>
      <c r="DY24" s="636"/>
      <c r="DZ24" s="636"/>
      <c r="EA24" s="636"/>
      <c r="EB24" s="636"/>
      <c r="EC24" s="637"/>
    </row>
    <row r="25" spans="2:133" ht="11.25" customHeight="1">
      <c r="B25" s="638" t="s">
        <v>295</v>
      </c>
      <c r="C25" s="639"/>
      <c r="D25" s="639"/>
      <c r="E25" s="639"/>
      <c r="F25" s="639"/>
      <c r="G25" s="639"/>
      <c r="H25" s="639"/>
      <c r="I25" s="639"/>
      <c r="J25" s="639"/>
      <c r="K25" s="639"/>
      <c r="L25" s="639"/>
      <c r="M25" s="639"/>
      <c r="N25" s="639"/>
      <c r="O25" s="639"/>
      <c r="P25" s="639"/>
      <c r="Q25" s="640"/>
      <c r="R25" s="641">
        <v>219494</v>
      </c>
      <c r="S25" s="642"/>
      <c r="T25" s="642"/>
      <c r="U25" s="642"/>
      <c r="V25" s="642"/>
      <c r="W25" s="642"/>
      <c r="X25" s="642"/>
      <c r="Y25" s="643"/>
      <c r="Z25" s="644">
        <v>1.2</v>
      </c>
      <c r="AA25" s="644"/>
      <c r="AB25" s="644"/>
      <c r="AC25" s="644"/>
      <c r="AD25" s="645">
        <v>7383</v>
      </c>
      <c r="AE25" s="645"/>
      <c r="AF25" s="645"/>
      <c r="AG25" s="645"/>
      <c r="AH25" s="645"/>
      <c r="AI25" s="645"/>
      <c r="AJ25" s="645"/>
      <c r="AK25" s="645"/>
      <c r="AL25" s="646">
        <v>0.1</v>
      </c>
      <c r="AM25" s="647"/>
      <c r="AN25" s="647"/>
      <c r="AO25" s="648"/>
      <c r="AP25" s="659" t="s">
        <v>296</v>
      </c>
      <c r="AQ25" s="660"/>
      <c r="AR25" s="660"/>
      <c r="AS25" s="660"/>
      <c r="AT25" s="660"/>
      <c r="AU25" s="660"/>
      <c r="AV25" s="660"/>
      <c r="AW25" s="660"/>
      <c r="AX25" s="660"/>
      <c r="AY25" s="660"/>
      <c r="AZ25" s="660"/>
      <c r="BA25" s="660"/>
      <c r="BB25" s="660"/>
      <c r="BC25" s="660"/>
      <c r="BD25" s="660"/>
      <c r="BE25" s="660"/>
      <c r="BF25" s="661"/>
      <c r="BG25" s="641" t="s">
        <v>230</v>
      </c>
      <c r="BH25" s="642"/>
      <c r="BI25" s="642"/>
      <c r="BJ25" s="642"/>
      <c r="BK25" s="642"/>
      <c r="BL25" s="642"/>
      <c r="BM25" s="642"/>
      <c r="BN25" s="643"/>
      <c r="BO25" s="644" t="s">
        <v>230</v>
      </c>
      <c r="BP25" s="644"/>
      <c r="BQ25" s="644"/>
      <c r="BR25" s="644"/>
      <c r="BS25" s="650" t="s">
        <v>239</v>
      </c>
      <c r="BT25" s="642"/>
      <c r="BU25" s="642"/>
      <c r="BV25" s="642"/>
      <c r="BW25" s="642"/>
      <c r="BX25" s="642"/>
      <c r="BY25" s="642"/>
      <c r="BZ25" s="642"/>
      <c r="CA25" s="642"/>
      <c r="CB25" s="651"/>
      <c r="CD25" s="656" t="s">
        <v>297</v>
      </c>
      <c r="CE25" s="657"/>
      <c r="CF25" s="657"/>
      <c r="CG25" s="657"/>
      <c r="CH25" s="657"/>
      <c r="CI25" s="657"/>
      <c r="CJ25" s="657"/>
      <c r="CK25" s="657"/>
      <c r="CL25" s="657"/>
      <c r="CM25" s="657"/>
      <c r="CN25" s="657"/>
      <c r="CO25" s="657"/>
      <c r="CP25" s="657"/>
      <c r="CQ25" s="658"/>
      <c r="CR25" s="641">
        <v>3329765</v>
      </c>
      <c r="CS25" s="665"/>
      <c r="CT25" s="665"/>
      <c r="CU25" s="665"/>
      <c r="CV25" s="665"/>
      <c r="CW25" s="665"/>
      <c r="CX25" s="665"/>
      <c r="CY25" s="666"/>
      <c r="CZ25" s="646">
        <v>18.2</v>
      </c>
      <c r="DA25" s="677"/>
      <c r="DB25" s="677"/>
      <c r="DC25" s="679"/>
      <c r="DD25" s="650">
        <v>3176561</v>
      </c>
      <c r="DE25" s="665"/>
      <c r="DF25" s="665"/>
      <c r="DG25" s="665"/>
      <c r="DH25" s="665"/>
      <c r="DI25" s="665"/>
      <c r="DJ25" s="665"/>
      <c r="DK25" s="666"/>
      <c r="DL25" s="650">
        <v>3113524</v>
      </c>
      <c r="DM25" s="665"/>
      <c r="DN25" s="665"/>
      <c r="DO25" s="665"/>
      <c r="DP25" s="665"/>
      <c r="DQ25" s="665"/>
      <c r="DR25" s="665"/>
      <c r="DS25" s="665"/>
      <c r="DT25" s="665"/>
      <c r="DU25" s="665"/>
      <c r="DV25" s="666"/>
      <c r="DW25" s="646">
        <v>28.2</v>
      </c>
      <c r="DX25" s="677"/>
      <c r="DY25" s="677"/>
      <c r="DZ25" s="677"/>
      <c r="EA25" s="677"/>
      <c r="EB25" s="677"/>
      <c r="EC25" s="678"/>
    </row>
    <row r="26" spans="2:133" ht="11.25" customHeight="1">
      <c r="B26" s="638" t="s">
        <v>298</v>
      </c>
      <c r="C26" s="639"/>
      <c r="D26" s="639"/>
      <c r="E26" s="639"/>
      <c r="F26" s="639"/>
      <c r="G26" s="639"/>
      <c r="H26" s="639"/>
      <c r="I26" s="639"/>
      <c r="J26" s="639"/>
      <c r="K26" s="639"/>
      <c r="L26" s="639"/>
      <c r="M26" s="639"/>
      <c r="N26" s="639"/>
      <c r="O26" s="639"/>
      <c r="P26" s="639"/>
      <c r="Q26" s="640"/>
      <c r="R26" s="641">
        <v>85428</v>
      </c>
      <c r="S26" s="642"/>
      <c r="T26" s="642"/>
      <c r="U26" s="642"/>
      <c r="V26" s="642"/>
      <c r="W26" s="642"/>
      <c r="X26" s="642"/>
      <c r="Y26" s="643"/>
      <c r="Z26" s="644">
        <v>0.5</v>
      </c>
      <c r="AA26" s="644"/>
      <c r="AB26" s="644"/>
      <c r="AC26" s="644"/>
      <c r="AD26" s="645">
        <v>169</v>
      </c>
      <c r="AE26" s="645"/>
      <c r="AF26" s="645"/>
      <c r="AG26" s="645"/>
      <c r="AH26" s="645"/>
      <c r="AI26" s="645"/>
      <c r="AJ26" s="645"/>
      <c r="AK26" s="645"/>
      <c r="AL26" s="646">
        <v>0</v>
      </c>
      <c r="AM26" s="647"/>
      <c r="AN26" s="647"/>
      <c r="AO26" s="648"/>
      <c r="AP26" s="659" t="s">
        <v>299</v>
      </c>
      <c r="AQ26" s="680"/>
      <c r="AR26" s="680"/>
      <c r="AS26" s="680"/>
      <c r="AT26" s="680"/>
      <c r="AU26" s="680"/>
      <c r="AV26" s="680"/>
      <c r="AW26" s="680"/>
      <c r="AX26" s="680"/>
      <c r="AY26" s="680"/>
      <c r="AZ26" s="680"/>
      <c r="BA26" s="680"/>
      <c r="BB26" s="680"/>
      <c r="BC26" s="680"/>
      <c r="BD26" s="680"/>
      <c r="BE26" s="680"/>
      <c r="BF26" s="661"/>
      <c r="BG26" s="641" t="s">
        <v>230</v>
      </c>
      <c r="BH26" s="642"/>
      <c r="BI26" s="642"/>
      <c r="BJ26" s="642"/>
      <c r="BK26" s="642"/>
      <c r="BL26" s="642"/>
      <c r="BM26" s="642"/>
      <c r="BN26" s="643"/>
      <c r="BO26" s="644" t="s">
        <v>239</v>
      </c>
      <c r="BP26" s="644"/>
      <c r="BQ26" s="644"/>
      <c r="BR26" s="644"/>
      <c r="BS26" s="650" t="s">
        <v>230</v>
      </c>
      <c r="BT26" s="642"/>
      <c r="BU26" s="642"/>
      <c r="BV26" s="642"/>
      <c r="BW26" s="642"/>
      <c r="BX26" s="642"/>
      <c r="BY26" s="642"/>
      <c r="BZ26" s="642"/>
      <c r="CA26" s="642"/>
      <c r="CB26" s="651"/>
      <c r="CD26" s="656" t="s">
        <v>300</v>
      </c>
      <c r="CE26" s="657"/>
      <c r="CF26" s="657"/>
      <c r="CG26" s="657"/>
      <c r="CH26" s="657"/>
      <c r="CI26" s="657"/>
      <c r="CJ26" s="657"/>
      <c r="CK26" s="657"/>
      <c r="CL26" s="657"/>
      <c r="CM26" s="657"/>
      <c r="CN26" s="657"/>
      <c r="CO26" s="657"/>
      <c r="CP26" s="657"/>
      <c r="CQ26" s="658"/>
      <c r="CR26" s="641">
        <v>2297435</v>
      </c>
      <c r="CS26" s="642"/>
      <c r="CT26" s="642"/>
      <c r="CU26" s="642"/>
      <c r="CV26" s="642"/>
      <c r="CW26" s="642"/>
      <c r="CX26" s="642"/>
      <c r="CY26" s="643"/>
      <c r="CZ26" s="646">
        <v>12.6</v>
      </c>
      <c r="DA26" s="677"/>
      <c r="DB26" s="677"/>
      <c r="DC26" s="679"/>
      <c r="DD26" s="650">
        <v>2297435</v>
      </c>
      <c r="DE26" s="642"/>
      <c r="DF26" s="642"/>
      <c r="DG26" s="642"/>
      <c r="DH26" s="642"/>
      <c r="DI26" s="642"/>
      <c r="DJ26" s="642"/>
      <c r="DK26" s="643"/>
      <c r="DL26" s="650" t="s">
        <v>239</v>
      </c>
      <c r="DM26" s="642"/>
      <c r="DN26" s="642"/>
      <c r="DO26" s="642"/>
      <c r="DP26" s="642"/>
      <c r="DQ26" s="642"/>
      <c r="DR26" s="642"/>
      <c r="DS26" s="642"/>
      <c r="DT26" s="642"/>
      <c r="DU26" s="642"/>
      <c r="DV26" s="643"/>
      <c r="DW26" s="646" t="s">
        <v>230</v>
      </c>
      <c r="DX26" s="677"/>
      <c r="DY26" s="677"/>
      <c r="DZ26" s="677"/>
      <c r="EA26" s="677"/>
      <c r="EB26" s="677"/>
      <c r="EC26" s="678"/>
    </row>
    <row r="27" spans="2:133" ht="11.25" customHeight="1">
      <c r="B27" s="638" t="s">
        <v>301</v>
      </c>
      <c r="C27" s="639"/>
      <c r="D27" s="639"/>
      <c r="E27" s="639"/>
      <c r="F27" s="639"/>
      <c r="G27" s="639"/>
      <c r="H27" s="639"/>
      <c r="I27" s="639"/>
      <c r="J27" s="639"/>
      <c r="K27" s="639"/>
      <c r="L27" s="639"/>
      <c r="M27" s="639"/>
      <c r="N27" s="639"/>
      <c r="O27" s="639"/>
      <c r="P27" s="639"/>
      <c r="Q27" s="640"/>
      <c r="R27" s="641">
        <v>1871293</v>
      </c>
      <c r="S27" s="642"/>
      <c r="T27" s="642"/>
      <c r="U27" s="642"/>
      <c r="V27" s="642"/>
      <c r="W27" s="642"/>
      <c r="X27" s="642"/>
      <c r="Y27" s="643"/>
      <c r="Z27" s="644">
        <v>10.1</v>
      </c>
      <c r="AA27" s="644"/>
      <c r="AB27" s="644"/>
      <c r="AC27" s="644"/>
      <c r="AD27" s="645" t="s">
        <v>230</v>
      </c>
      <c r="AE27" s="645"/>
      <c r="AF27" s="645"/>
      <c r="AG27" s="645"/>
      <c r="AH27" s="645"/>
      <c r="AI27" s="645"/>
      <c r="AJ27" s="645"/>
      <c r="AK27" s="645"/>
      <c r="AL27" s="646" t="s">
        <v>239</v>
      </c>
      <c r="AM27" s="647"/>
      <c r="AN27" s="647"/>
      <c r="AO27" s="648"/>
      <c r="AP27" s="638" t="s">
        <v>302</v>
      </c>
      <c r="AQ27" s="639"/>
      <c r="AR27" s="639"/>
      <c r="AS27" s="639"/>
      <c r="AT27" s="639"/>
      <c r="AU27" s="639"/>
      <c r="AV27" s="639"/>
      <c r="AW27" s="639"/>
      <c r="AX27" s="639"/>
      <c r="AY27" s="639"/>
      <c r="AZ27" s="639"/>
      <c r="BA27" s="639"/>
      <c r="BB27" s="639"/>
      <c r="BC27" s="639"/>
      <c r="BD27" s="639"/>
      <c r="BE27" s="639"/>
      <c r="BF27" s="640"/>
      <c r="BG27" s="641">
        <v>2654648</v>
      </c>
      <c r="BH27" s="642"/>
      <c r="BI27" s="642"/>
      <c r="BJ27" s="642"/>
      <c r="BK27" s="642"/>
      <c r="BL27" s="642"/>
      <c r="BM27" s="642"/>
      <c r="BN27" s="643"/>
      <c r="BO27" s="644">
        <v>100</v>
      </c>
      <c r="BP27" s="644"/>
      <c r="BQ27" s="644"/>
      <c r="BR27" s="644"/>
      <c r="BS27" s="650" t="s">
        <v>230</v>
      </c>
      <c r="BT27" s="642"/>
      <c r="BU27" s="642"/>
      <c r="BV27" s="642"/>
      <c r="BW27" s="642"/>
      <c r="BX27" s="642"/>
      <c r="BY27" s="642"/>
      <c r="BZ27" s="642"/>
      <c r="CA27" s="642"/>
      <c r="CB27" s="651"/>
      <c r="CD27" s="656" t="s">
        <v>303</v>
      </c>
      <c r="CE27" s="657"/>
      <c r="CF27" s="657"/>
      <c r="CG27" s="657"/>
      <c r="CH27" s="657"/>
      <c r="CI27" s="657"/>
      <c r="CJ27" s="657"/>
      <c r="CK27" s="657"/>
      <c r="CL27" s="657"/>
      <c r="CM27" s="657"/>
      <c r="CN27" s="657"/>
      <c r="CO27" s="657"/>
      <c r="CP27" s="657"/>
      <c r="CQ27" s="658"/>
      <c r="CR27" s="641">
        <v>2558687</v>
      </c>
      <c r="CS27" s="665"/>
      <c r="CT27" s="665"/>
      <c r="CU27" s="665"/>
      <c r="CV27" s="665"/>
      <c r="CW27" s="665"/>
      <c r="CX27" s="665"/>
      <c r="CY27" s="666"/>
      <c r="CZ27" s="646">
        <v>14</v>
      </c>
      <c r="DA27" s="677"/>
      <c r="DB27" s="677"/>
      <c r="DC27" s="679"/>
      <c r="DD27" s="650">
        <v>821158</v>
      </c>
      <c r="DE27" s="665"/>
      <c r="DF27" s="665"/>
      <c r="DG27" s="665"/>
      <c r="DH27" s="665"/>
      <c r="DI27" s="665"/>
      <c r="DJ27" s="665"/>
      <c r="DK27" s="666"/>
      <c r="DL27" s="650">
        <v>809807</v>
      </c>
      <c r="DM27" s="665"/>
      <c r="DN27" s="665"/>
      <c r="DO27" s="665"/>
      <c r="DP27" s="665"/>
      <c r="DQ27" s="665"/>
      <c r="DR27" s="665"/>
      <c r="DS27" s="665"/>
      <c r="DT27" s="665"/>
      <c r="DU27" s="665"/>
      <c r="DV27" s="666"/>
      <c r="DW27" s="646">
        <v>7.3</v>
      </c>
      <c r="DX27" s="677"/>
      <c r="DY27" s="677"/>
      <c r="DZ27" s="677"/>
      <c r="EA27" s="677"/>
      <c r="EB27" s="677"/>
      <c r="EC27" s="678"/>
    </row>
    <row r="28" spans="2:133" ht="11.25" customHeight="1">
      <c r="B28" s="683" t="s">
        <v>304</v>
      </c>
      <c r="C28" s="684"/>
      <c r="D28" s="684"/>
      <c r="E28" s="684"/>
      <c r="F28" s="684"/>
      <c r="G28" s="684"/>
      <c r="H28" s="684"/>
      <c r="I28" s="684"/>
      <c r="J28" s="684"/>
      <c r="K28" s="684"/>
      <c r="L28" s="684"/>
      <c r="M28" s="684"/>
      <c r="N28" s="684"/>
      <c r="O28" s="684"/>
      <c r="P28" s="684"/>
      <c r="Q28" s="685"/>
      <c r="R28" s="641" t="s">
        <v>230</v>
      </c>
      <c r="S28" s="642"/>
      <c r="T28" s="642"/>
      <c r="U28" s="642"/>
      <c r="V28" s="642"/>
      <c r="W28" s="642"/>
      <c r="X28" s="642"/>
      <c r="Y28" s="643"/>
      <c r="Z28" s="644" t="s">
        <v>230</v>
      </c>
      <c r="AA28" s="644"/>
      <c r="AB28" s="644"/>
      <c r="AC28" s="644"/>
      <c r="AD28" s="645" t="s">
        <v>239</v>
      </c>
      <c r="AE28" s="645"/>
      <c r="AF28" s="645"/>
      <c r="AG28" s="645"/>
      <c r="AH28" s="645"/>
      <c r="AI28" s="645"/>
      <c r="AJ28" s="645"/>
      <c r="AK28" s="645"/>
      <c r="AL28" s="646" t="s">
        <v>230</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305</v>
      </c>
      <c r="CE28" s="657"/>
      <c r="CF28" s="657"/>
      <c r="CG28" s="657"/>
      <c r="CH28" s="657"/>
      <c r="CI28" s="657"/>
      <c r="CJ28" s="657"/>
      <c r="CK28" s="657"/>
      <c r="CL28" s="657"/>
      <c r="CM28" s="657"/>
      <c r="CN28" s="657"/>
      <c r="CO28" s="657"/>
      <c r="CP28" s="657"/>
      <c r="CQ28" s="658"/>
      <c r="CR28" s="641">
        <v>2646436</v>
      </c>
      <c r="CS28" s="642"/>
      <c r="CT28" s="642"/>
      <c r="CU28" s="642"/>
      <c r="CV28" s="642"/>
      <c r="CW28" s="642"/>
      <c r="CX28" s="642"/>
      <c r="CY28" s="643"/>
      <c r="CZ28" s="646">
        <v>14.5</v>
      </c>
      <c r="DA28" s="677"/>
      <c r="DB28" s="677"/>
      <c r="DC28" s="679"/>
      <c r="DD28" s="650">
        <v>2602091</v>
      </c>
      <c r="DE28" s="642"/>
      <c r="DF28" s="642"/>
      <c r="DG28" s="642"/>
      <c r="DH28" s="642"/>
      <c r="DI28" s="642"/>
      <c r="DJ28" s="642"/>
      <c r="DK28" s="643"/>
      <c r="DL28" s="650">
        <v>2602091</v>
      </c>
      <c r="DM28" s="642"/>
      <c r="DN28" s="642"/>
      <c r="DO28" s="642"/>
      <c r="DP28" s="642"/>
      <c r="DQ28" s="642"/>
      <c r="DR28" s="642"/>
      <c r="DS28" s="642"/>
      <c r="DT28" s="642"/>
      <c r="DU28" s="642"/>
      <c r="DV28" s="643"/>
      <c r="DW28" s="646">
        <v>23.5</v>
      </c>
      <c r="DX28" s="677"/>
      <c r="DY28" s="677"/>
      <c r="DZ28" s="677"/>
      <c r="EA28" s="677"/>
      <c r="EB28" s="677"/>
      <c r="EC28" s="678"/>
    </row>
    <row r="29" spans="2:133" ht="11.25" customHeight="1">
      <c r="B29" s="638" t="s">
        <v>306</v>
      </c>
      <c r="C29" s="639"/>
      <c r="D29" s="639"/>
      <c r="E29" s="639"/>
      <c r="F29" s="639"/>
      <c r="G29" s="639"/>
      <c r="H29" s="639"/>
      <c r="I29" s="639"/>
      <c r="J29" s="639"/>
      <c r="K29" s="639"/>
      <c r="L29" s="639"/>
      <c r="M29" s="639"/>
      <c r="N29" s="639"/>
      <c r="O29" s="639"/>
      <c r="P29" s="639"/>
      <c r="Q29" s="640"/>
      <c r="R29" s="641">
        <v>1008876</v>
      </c>
      <c r="S29" s="642"/>
      <c r="T29" s="642"/>
      <c r="U29" s="642"/>
      <c r="V29" s="642"/>
      <c r="W29" s="642"/>
      <c r="X29" s="642"/>
      <c r="Y29" s="643"/>
      <c r="Z29" s="644">
        <v>5.4</v>
      </c>
      <c r="AA29" s="644"/>
      <c r="AB29" s="644"/>
      <c r="AC29" s="644"/>
      <c r="AD29" s="645" t="s">
        <v>230</v>
      </c>
      <c r="AE29" s="645"/>
      <c r="AF29" s="645"/>
      <c r="AG29" s="645"/>
      <c r="AH29" s="645"/>
      <c r="AI29" s="645"/>
      <c r="AJ29" s="645"/>
      <c r="AK29" s="645"/>
      <c r="AL29" s="646" t="s">
        <v>239</v>
      </c>
      <c r="AM29" s="647"/>
      <c r="AN29" s="647"/>
      <c r="AO29" s="648"/>
      <c r="AP29" s="620" t="s">
        <v>224</v>
      </c>
      <c r="AQ29" s="621"/>
      <c r="AR29" s="621"/>
      <c r="AS29" s="621"/>
      <c r="AT29" s="621"/>
      <c r="AU29" s="621"/>
      <c r="AV29" s="621"/>
      <c r="AW29" s="621"/>
      <c r="AX29" s="621"/>
      <c r="AY29" s="621"/>
      <c r="AZ29" s="621"/>
      <c r="BA29" s="621"/>
      <c r="BB29" s="621"/>
      <c r="BC29" s="621"/>
      <c r="BD29" s="621"/>
      <c r="BE29" s="621"/>
      <c r="BF29" s="622"/>
      <c r="BG29" s="620" t="s">
        <v>307</v>
      </c>
      <c r="BH29" s="681"/>
      <c r="BI29" s="681"/>
      <c r="BJ29" s="681"/>
      <c r="BK29" s="681"/>
      <c r="BL29" s="681"/>
      <c r="BM29" s="681"/>
      <c r="BN29" s="681"/>
      <c r="BO29" s="681"/>
      <c r="BP29" s="681"/>
      <c r="BQ29" s="682"/>
      <c r="BR29" s="620" t="s">
        <v>308</v>
      </c>
      <c r="BS29" s="681"/>
      <c r="BT29" s="681"/>
      <c r="BU29" s="681"/>
      <c r="BV29" s="681"/>
      <c r="BW29" s="681"/>
      <c r="BX29" s="681"/>
      <c r="BY29" s="681"/>
      <c r="BZ29" s="681"/>
      <c r="CA29" s="681"/>
      <c r="CB29" s="682"/>
      <c r="CD29" s="704" t="s">
        <v>309</v>
      </c>
      <c r="CE29" s="705"/>
      <c r="CF29" s="656" t="s">
        <v>69</v>
      </c>
      <c r="CG29" s="657"/>
      <c r="CH29" s="657"/>
      <c r="CI29" s="657"/>
      <c r="CJ29" s="657"/>
      <c r="CK29" s="657"/>
      <c r="CL29" s="657"/>
      <c r="CM29" s="657"/>
      <c r="CN29" s="657"/>
      <c r="CO29" s="657"/>
      <c r="CP29" s="657"/>
      <c r="CQ29" s="658"/>
      <c r="CR29" s="641">
        <v>2646366</v>
      </c>
      <c r="CS29" s="665"/>
      <c r="CT29" s="665"/>
      <c r="CU29" s="665"/>
      <c r="CV29" s="665"/>
      <c r="CW29" s="665"/>
      <c r="CX29" s="665"/>
      <c r="CY29" s="666"/>
      <c r="CZ29" s="646">
        <v>14.5</v>
      </c>
      <c r="DA29" s="677"/>
      <c r="DB29" s="677"/>
      <c r="DC29" s="679"/>
      <c r="DD29" s="650">
        <v>2602021</v>
      </c>
      <c r="DE29" s="665"/>
      <c r="DF29" s="665"/>
      <c r="DG29" s="665"/>
      <c r="DH29" s="665"/>
      <c r="DI29" s="665"/>
      <c r="DJ29" s="665"/>
      <c r="DK29" s="666"/>
      <c r="DL29" s="650">
        <v>2602021</v>
      </c>
      <c r="DM29" s="665"/>
      <c r="DN29" s="665"/>
      <c r="DO29" s="665"/>
      <c r="DP29" s="665"/>
      <c r="DQ29" s="665"/>
      <c r="DR29" s="665"/>
      <c r="DS29" s="665"/>
      <c r="DT29" s="665"/>
      <c r="DU29" s="665"/>
      <c r="DV29" s="666"/>
      <c r="DW29" s="646">
        <v>23.5</v>
      </c>
      <c r="DX29" s="677"/>
      <c r="DY29" s="677"/>
      <c r="DZ29" s="677"/>
      <c r="EA29" s="677"/>
      <c r="EB29" s="677"/>
      <c r="EC29" s="678"/>
    </row>
    <row r="30" spans="2:133" ht="11.25" customHeight="1">
      <c r="B30" s="638" t="s">
        <v>310</v>
      </c>
      <c r="C30" s="639"/>
      <c r="D30" s="639"/>
      <c r="E30" s="639"/>
      <c r="F30" s="639"/>
      <c r="G30" s="639"/>
      <c r="H30" s="639"/>
      <c r="I30" s="639"/>
      <c r="J30" s="639"/>
      <c r="K30" s="639"/>
      <c r="L30" s="639"/>
      <c r="M30" s="639"/>
      <c r="N30" s="639"/>
      <c r="O30" s="639"/>
      <c r="P30" s="639"/>
      <c r="Q30" s="640"/>
      <c r="R30" s="641">
        <v>35422</v>
      </c>
      <c r="S30" s="642"/>
      <c r="T30" s="642"/>
      <c r="U30" s="642"/>
      <c r="V30" s="642"/>
      <c r="W30" s="642"/>
      <c r="X30" s="642"/>
      <c r="Y30" s="643"/>
      <c r="Z30" s="644">
        <v>0.2</v>
      </c>
      <c r="AA30" s="644"/>
      <c r="AB30" s="644"/>
      <c r="AC30" s="644"/>
      <c r="AD30" s="645">
        <v>7301</v>
      </c>
      <c r="AE30" s="645"/>
      <c r="AF30" s="645"/>
      <c r="AG30" s="645"/>
      <c r="AH30" s="645"/>
      <c r="AI30" s="645"/>
      <c r="AJ30" s="645"/>
      <c r="AK30" s="645"/>
      <c r="AL30" s="646">
        <v>0.1</v>
      </c>
      <c r="AM30" s="647"/>
      <c r="AN30" s="647"/>
      <c r="AO30" s="648"/>
      <c r="AP30" s="689" t="s">
        <v>311</v>
      </c>
      <c r="AQ30" s="690"/>
      <c r="AR30" s="690"/>
      <c r="AS30" s="690"/>
      <c r="AT30" s="695" t="s">
        <v>312</v>
      </c>
      <c r="AU30" s="230"/>
      <c r="AV30" s="230"/>
      <c r="AW30" s="230"/>
      <c r="AX30" s="627" t="s">
        <v>188</v>
      </c>
      <c r="AY30" s="628"/>
      <c r="AZ30" s="628"/>
      <c r="BA30" s="628"/>
      <c r="BB30" s="628"/>
      <c r="BC30" s="628"/>
      <c r="BD30" s="628"/>
      <c r="BE30" s="628"/>
      <c r="BF30" s="629"/>
      <c r="BG30" s="701">
        <v>99.1</v>
      </c>
      <c r="BH30" s="702"/>
      <c r="BI30" s="702"/>
      <c r="BJ30" s="702"/>
      <c r="BK30" s="702"/>
      <c r="BL30" s="702"/>
      <c r="BM30" s="636">
        <v>95.7</v>
      </c>
      <c r="BN30" s="702"/>
      <c r="BO30" s="702"/>
      <c r="BP30" s="702"/>
      <c r="BQ30" s="703"/>
      <c r="BR30" s="701">
        <v>99.2</v>
      </c>
      <c r="BS30" s="702"/>
      <c r="BT30" s="702"/>
      <c r="BU30" s="702"/>
      <c r="BV30" s="702"/>
      <c r="BW30" s="702"/>
      <c r="BX30" s="636">
        <v>95.6</v>
      </c>
      <c r="BY30" s="702"/>
      <c r="BZ30" s="702"/>
      <c r="CA30" s="702"/>
      <c r="CB30" s="703"/>
      <c r="CD30" s="706"/>
      <c r="CE30" s="707"/>
      <c r="CF30" s="656" t="s">
        <v>313</v>
      </c>
      <c r="CG30" s="657"/>
      <c r="CH30" s="657"/>
      <c r="CI30" s="657"/>
      <c r="CJ30" s="657"/>
      <c r="CK30" s="657"/>
      <c r="CL30" s="657"/>
      <c r="CM30" s="657"/>
      <c r="CN30" s="657"/>
      <c r="CO30" s="657"/>
      <c r="CP30" s="657"/>
      <c r="CQ30" s="658"/>
      <c r="CR30" s="641">
        <v>2447681</v>
      </c>
      <c r="CS30" s="642"/>
      <c r="CT30" s="642"/>
      <c r="CU30" s="642"/>
      <c r="CV30" s="642"/>
      <c r="CW30" s="642"/>
      <c r="CX30" s="642"/>
      <c r="CY30" s="643"/>
      <c r="CZ30" s="646">
        <v>13.4</v>
      </c>
      <c r="DA30" s="677"/>
      <c r="DB30" s="677"/>
      <c r="DC30" s="679"/>
      <c r="DD30" s="650">
        <v>2405200</v>
      </c>
      <c r="DE30" s="642"/>
      <c r="DF30" s="642"/>
      <c r="DG30" s="642"/>
      <c r="DH30" s="642"/>
      <c r="DI30" s="642"/>
      <c r="DJ30" s="642"/>
      <c r="DK30" s="643"/>
      <c r="DL30" s="650">
        <v>2405200</v>
      </c>
      <c r="DM30" s="642"/>
      <c r="DN30" s="642"/>
      <c r="DO30" s="642"/>
      <c r="DP30" s="642"/>
      <c r="DQ30" s="642"/>
      <c r="DR30" s="642"/>
      <c r="DS30" s="642"/>
      <c r="DT30" s="642"/>
      <c r="DU30" s="642"/>
      <c r="DV30" s="643"/>
      <c r="DW30" s="646">
        <v>21.8</v>
      </c>
      <c r="DX30" s="677"/>
      <c r="DY30" s="677"/>
      <c r="DZ30" s="677"/>
      <c r="EA30" s="677"/>
      <c r="EB30" s="677"/>
      <c r="EC30" s="678"/>
    </row>
    <row r="31" spans="2:133" ht="11.25" customHeight="1">
      <c r="B31" s="638" t="s">
        <v>314</v>
      </c>
      <c r="C31" s="639"/>
      <c r="D31" s="639"/>
      <c r="E31" s="639"/>
      <c r="F31" s="639"/>
      <c r="G31" s="639"/>
      <c r="H31" s="639"/>
      <c r="I31" s="639"/>
      <c r="J31" s="639"/>
      <c r="K31" s="639"/>
      <c r="L31" s="639"/>
      <c r="M31" s="639"/>
      <c r="N31" s="639"/>
      <c r="O31" s="639"/>
      <c r="P31" s="639"/>
      <c r="Q31" s="640"/>
      <c r="R31" s="641">
        <v>66475</v>
      </c>
      <c r="S31" s="642"/>
      <c r="T31" s="642"/>
      <c r="U31" s="642"/>
      <c r="V31" s="642"/>
      <c r="W31" s="642"/>
      <c r="X31" s="642"/>
      <c r="Y31" s="643"/>
      <c r="Z31" s="644">
        <v>0.4</v>
      </c>
      <c r="AA31" s="644"/>
      <c r="AB31" s="644"/>
      <c r="AC31" s="644"/>
      <c r="AD31" s="645" t="s">
        <v>230</v>
      </c>
      <c r="AE31" s="645"/>
      <c r="AF31" s="645"/>
      <c r="AG31" s="645"/>
      <c r="AH31" s="645"/>
      <c r="AI31" s="645"/>
      <c r="AJ31" s="645"/>
      <c r="AK31" s="645"/>
      <c r="AL31" s="646" t="s">
        <v>230</v>
      </c>
      <c r="AM31" s="647"/>
      <c r="AN31" s="647"/>
      <c r="AO31" s="648"/>
      <c r="AP31" s="691"/>
      <c r="AQ31" s="692"/>
      <c r="AR31" s="692"/>
      <c r="AS31" s="692"/>
      <c r="AT31" s="696"/>
      <c r="AU31" s="229" t="s">
        <v>315</v>
      </c>
      <c r="AV31" s="229"/>
      <c r="AW31" s="229"/>
      <c r="AX31" s="638" t="s">
        <v>316</v>
      </c>
      <c r="AY31" s="639"/>
      <c r="AZ31" s="639"/>
      <c r="BA31" s="639"/>
      <c r="BB31" s="639"/>
      <c r="BC31" s="639"/>
      <c r="BD31" s="639"/>
      <c r="BE31" s="639"/>
      <c r="BF31" s="640"/>
      <c r="BG31" s="698">
        <v>99.3</v>
      </c>
      <c r="BH31" s="665"/>
      <c r="BI31" s="665"/>
      <c r="BJ31" s="665"/>
      <c r="BK31" s="665"/>
      <c r="BL31" s="665"/>
      <c r="BM31" s="647">
        <v>96.9</v>
      </c>
      <c r="BN31" s="699"/>
      <c r="BO31" s="699"/>
      <c r="BP31" s="699"/>
      <c r="BQ31" s="700"/>
      <c r="BR31" s="698">
        <v>99.3</v>
      </c>
      <c r="BS31" s="665"/>
      <c r="BT31" s="665"/>
      <c r="BU31" s="665"/>
      <c r="BV31" s="665"/>
      <c r="BW31" s="665"/>
      <c r="BX31" s="647">
        <v>96.9</v>
      </c>
      <c r="BY31" s="699"/>
      <c r="BZ31" s="699"/>
      <c r="CA31" s="699"/>
      <c r="CB31" s="700"/>
      <c r="CD31" s="706"/>
      <c r="CE31" s="707"/>
      <c r="CF31" s="656" t="s">
        <v>317</v>
      </c>
      <c r="CG31" s="657"/>
      <c r="CH31" s="657"/>
      <c r="CI31" s="657"/>
      <c r="CJ31" s="657"/>
      <c r="CK31" s="657"/>
      <c r="CL31" s="657"/>
      <c r="CM31" s="657"/>
      <c r="CN31" s="657"/>
      <c r="CO31" s="657"/>
      <c r="CP31" s="657"/>
      <c r="CQ31" s="658"/>
      <c r="CR31" s="641">
        <v>198685</v>
      </c>
      <c r="CS31" s="665"/>
      <c r="CT31" s="665"/>
      <c r="CU31" s="665"/>
      <c r="CV31" s="665"/>
      <c r="CW31" s="665"/>
      <c r="CX31" s="665"/>
      <c r="CY31" s="666"/>
      <c r="CZ31" s="646">
        <v>1.1000000000000001</v>
      </c>
      <c r="DA31" s="677"/>
      <c r="DB31" s="677"/>
      <c r="DC31" s="679"/>
      <c r="DD31" s="650">
        <v>196821</v>
      </c>
      <c r="DE31" s="665"/>
      <c r="DF31" s="665"/>
      <c r="DG31" s="665"/>
      <c r="DH31" s="665"/>
      <c r="DI31" s="665"/>
      <c r="DJ31" s="665"/>
      <c r="DK31" s="666"/>
      <c r="DL31" s="650">
        <v>196821</v>
      </c>
      <c r="DM31" s="665"/>
      <c r="DN31" s="665"/>
      <c r="DO31" s="665"/>
      <c r="DP31" s="665"/>
      <c r="DQ31" s="665"/>
      <c r="DR31" s="665"/>
      <c r="DS31" s="665"/>
      <c r="DT31" s="665"/>
      <c r="DU31" s="665"/>
      <c r="DV31" s="666"/>
      <c r="DW31" s="646">
        <v>1.8</v>
      </c>
      <c r="DX31" s="677"/>
      <c r="DY31" s="677"/>
      <c r="DZ31" s="677"/>
      <c r="EA31" s="677"/>
      <c r="EB31" s="677"/>
      <c r="EC31" s="678"/>
    </row>
    <row r="32" spans="2:133" ht="11.25" customHeight="1">
      <c r="B32" s="638" t="s">
        <v>318</v>
      </c>
      <c r="C32" s="639"/>
      <c r="D32" s="639"/>
      <c r="E32" s="639"/>
      <c r="F32" s="639"/>
      <c r="G32" s="639"/>
      <c r="H32" s="639"/>
      <c r="I32" s="639"/>
      <c r="J32" s="639"/>
      <c r="K32" s="639"/>
      <c r="L32" s="639"/>
      <c r="M32" s="639"/>
      <c r="N32" s="639"/>
      <c r="O32" s="639"/>
      <c r="P32" s="639"/>
      <c r="Q32" s="640"/>
      <c r="R32" s="641">
        <v>727543</v>
      </c>
      <c r="S32" s="642"/>
      <c r="T32" s="642"/>
      <c r="U32" s="642"/>
      <c r="V32" s="642"/>
      <c r="W32" s="642"/>
      <c r="X32" s="642"/>
      <c r="Y32" s="643"/>
      <c r="Z32" s="644">
        <v>3.9</v>
      </c>
      <c r="AA32" s="644"/>
      <c r="AB32" s="644"/>
      <c r="AC32" s="644"/>
      <c r="AD32" s="645" t="s">
        <v>230</v>
      </c>
      <c r="AE32" s="645"/>
      <c r="AF32" s="645"/>
      <c r="AG32" s="645"/>
      <c r="AH32" s="645"/>
      <c r="AI32" s="645"/>
      <c r="AJ32" s="645"/>
      <c r="AK32" s="645"/>
      <c r="AL32" s="646" t="s">
        <v>239</v>
      </c>
      <c r="AM32" s="647"/>
      <c r="AN32" s="647"/>
      <c r="AO32" s="648"/>
      <c r="AP32" s="693"/>
      <c r="AQ32" s="694"/>
      <c r="AR32" s="694"/>
      <c r="AS32" s="694"/>
      <c r="AT32" s="697"/>
      <c r="AU32" s="231"/>
      <c r="AV32" s="231"/>
      <c r="AW32" s="231"/>
      <c r="AX32" s="686" t="s">
        <v>319</v>
      </c>
      <c r="AY32" s="687"/>
      <c r="AZ32" s="687"/>
      <c r="BA32" s="687"/>
      <c r="BB32" s="687"/>
      <c r="BC32" s="687"/>
      <c r="BD32" s="687"/>
      <c r="BE32" s="687"/>
      <c r="BF32" s="688"/>
      <c r="BG32" s="710">
        <v>99</v>
      </c>
      <c r="BH32" s="711"/>
      <c r="BI32" s="711"/>
      <c r="BJ32" s="711"/>
      <c r="BK32" s="711"/>
      <c r="BL32" s="711"/>
      <c r="BM32" s="712">
        <v>94.3</v>
      </c>
      <c r="BN32" s="711"/>
      <c r="BO32" s="711"/>
      <c r="BP32" s="711"/>
      <c r="BQ32" s="713"/>
      <c r="BR32" s="710">
        <v>99.1</v>
      </c>
      <c r="BS32" s="711"/>
      <c r="BT32" s="711"/>
      <c r="BU32" s="711"/>
      <c r="BV32" s="711"/>
      <c r="BW32" s="711"/>
      <c r="BX32" s="712">
        <v>94</v>
      </c>
      <c r="BY32" s="711"/>
      <c r="BZ32" s="711"/>
      <c r="CA32" s="711"/>
      <c r="CB32" s="713"/>
      <c r="CD32" s="708"/>
      <c r="CE32" s="709"/>
      <c r="CF32" s="656" t="s">
        <v>320</v>
      </c>
      <c r="CG32" s="657"/>
      <c r="CH32" s="657"/>
      <c r="CI32" s="657"/>
      <c r="CJ32" s="657"/>
      <c r="CK32" s="657"/>
      <c r="CL32" s="657"/>
      <c r="CM32" s="657"/>
      <c r="CN32" s="657"/>
      <c r="CO32" s="657"/>
      <c r="CP32" s="657"/>
      <c r="CQ32" s="658"/>
      <c r="CR32" s="641">
        <v>70</v>
      </c>
      <c r="CS32" s="642"/>
      <c r="CT32" s="642"/>
      <c r="CU32" s="642"/>
      <c r="CV32" s="642"/>
      <c r="CW32" s="642"/>
      <c r="CX32" s="642"/>
      <c r="CY32" s="643"/>
      <c r="CZ32" s="646">
        <v>0</v>
      </c>
      <c r="DA32" s="677"/>
      <c r="DB32" s="677"/>
      <c r="DC32" s="679"/>
      <c r="DD32" s="650">
        <v>70</v>
      </c>
      <c r="DE32" s="642"/>
      <c r="DF32" s="642"/>
      <c r="DG32" s="642"/>
      <c r="DH32" s="642"/>
      <c r="DI32" s="642"/>
      <c r="DJ32" s="642"/>
      <c r="DK32" s="643"/>
      <c r="DL32" s="650">
        <v>70</v>
      </c>
      <c r="DM32" s="642"/>
      <c r="DN32" s="642"/>
      <c r="DO32" s="642"/>
      <c r="DP32" s="642"/>
      <c r="DQ32" s="642"/>
      <c r="DR32" s="642"/>
      <c r="DS32" s="642"/>
      <c r="DT32" s="642"/>
      <c r="DU32" s="642"/>
      <c r="DV32" s="643"/>
      <c r="DW32" s="646">
        <v>0</v>
      </c>
      <c r="DX32" s="677"/>
      <c r="DY32" s="677"/>
      <c r="DZ32" s="677"/>
      <c r="EA32" s="677"/>
      <c r="EB32" s="677"/>
      <c r="EC32" s="678"/>
    </row>
    <row r="33" spans="2:133" ht="11.25" customHeight="1">
      <c r="B33" s="638" t="s">
        <v>321</v>
      </c>
      <c r="C33" s="639"/>
      <c r="D33" s="639"/>
      <c r="E33" s="639"/>
      <c r="F33" s="639"/>
      <c r="G33" s="639"/>
      <c r="H33" s="639"/>
      <c r="I33" s="639"/>
      <c r="J33" s="639"/>
      <c r="K33" s="639"/>
      <c r="L33" s="639"/>
      <c r="M33" s="639"/>
      <c r="N33" s="639"/>
      <c r="O33" s="639"/>
      <c r="P33" s="639"/>
      <c r="Q33" s="640"/>
      <c r="R33" s="641">
        <v>565801</v>
      </c>
      <c r="S33" s="642"/>
      <c r="T33" s="642"/>
      <c r="U33" s="642"/>
      <c r="V33" s="642"/>
      <c r="W33" s="642"/>
      <c r="X33" s="642"/>
      <c r="Y33" s="643"/>
      <c r="Z33" s="644">
        <v>3</v>
      </c>
      <c r="AA33" s="644"/>
      <c r="AB33" s="644"/>
      <c r="AC33" s="644"/>
      <c r="AD33" s="645" t="s">
        <v>230</v>
      </c>
      <c r="AE33" s="645"/>
      <c r="AF33" s="645"/>
      <c r="AG33" s="645"/>
      <c r="AH33" s="645"/>
      <c r="AI33" s="645"/>
      <c r="AJ33" s="645"/>
      <c r="AK33" s="645"/>
      <c r="AL33" s="646" t="s">
        <v>230</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322</v>
      </c>
      <c r="CE33" s="657"/>
      <c r="CF33" s="657"/>
      <c r="CG33" s="657"/>
      <c r="CH33" s="657"/>
      <c r="CI33" s="657"/>
      <c r="CJ33" s="657"/>
      <c r="CK33" s="657"/>
      <c r="CL33" s="657"/>
      <c r="CM33" s="657"/>
      <c r="CN33" s="657"/>
      <c r="CO33" s="657"/>
      <c r="CP33" s="657"/>
      <c r="CQ33" s="658"/>
      <c r="CR33" s="641">
        <v>7679040</v>
      </c>
      <c r="CS33" s="665"/>
      <c r="CT33" s="665"/>
      <c r="CU33" s="665"/>
      <c r="CV33" s="665"/>
      <c r="CW33" s="665"/>
      <c r="CX33" s="665"/>
      <c r="CY33" s="666"/>
      <c r="CZ33" s="646">
        <v>42.1</v>
      </c>
      <c r="DA33" s="677"/>
      <c r="DB33" s="677"/>
      <c r="DC33" s="679"/>
      <c r="DD33" s="650">
        <v>6168961</v>
      </c>
      <c r="DE33" s="665"/>
      <c r="DF33" s="665"/>
      <c r="DG33" s="665"/>
      <c r="DH33" s="665"/>
      <c r="DI33" s="665"/>
      <c r="DJ33" s="665"/>
      <c r="DK33" s="666"/>
      <c r="DL33" s="650">
        <v>4565752</v>
      </c>
      <c r="DM33" s="665"/>
      <c r="DN33" s="665"/>
      <c r="DO33" s="665"/>
      <c r="DP33" s="665"/>
      <c r="DQ33" s="665"/>
      <c r="DR33" s="665"/>
      <c r="DS33" s="665"/>
      <c r="DT33" s="665"/>
      <c r="DU33" s="665"/>
      <c r="DV33" s="666"/>
      <c r="DW33" s="646">
        <v>41.3</v>
      </c>
      <c r="DX33" s="677"/>
      <c r="DY33" s="677"/>
      <c r="DZ33" s="677"/>
      <c r="EA33" s="677"/>
      <c r="EB33" s="677"/>
      <c r="EC33" s="678"/>
    </row>
    <row r="34" spans="2:133" ht="11.25" customHeight="1">
      <c r="B34" s="638" t="s">
        <v>323</v>
      </c>
      <c r="C34" s="639"/>
      <c r="D34" s="639"/>
      <c r="E34" s="639"/>
      <c r="F34" s="639"/>
      <c r="G34" s="639"/>
      <c r="H34" s="639"/>
      <c r="I34" s="639"/>
      <c r="J34" s="639"/>
      <c r="K34" s="639"/>
      <c r="L34" s="639"/>
      <c r="M34" s="639"/>
      <c r="N34" s="639"/>
      <c r="O34" s="639"/>
      <c r="P34" s="639"/>
      <c r="Q34" s="640"/>
      <c r="R34" s="641">
        <v>184320</v>
      </c>
      <c r="S34" s="642"/>
      <c r="T34" s="642"/>
      <c r="U34" s="642"/>
      <c r="V34" s="642"/>
      <c r="W34" s="642"/>
      <c r="X34" s="642"/>
      <c r="Y34" s="643"/>
      <c r="Z34" s="644">
        <v>1</v>
      </c>
      <c r="AA34" s="644"/>
      <c r="AB34" s="644"/>
      <c r="AC34" s="644"/>
      <c r="AD34" s="645">
        <v>20666</v>
      </c>
      <c r="AE34" s="645"/>
      <c r="AF34" s="645"/>
      <c r="AG34" s="645"/>
      <c r="AH34" s="645"/>
      <c r="AI34" s="645"/>
      <c r="AJ34" s="645"/>
      <c r="AK34" s="645"/>
      <c r="AL34" s="646">
        <v>0.2</v>
      </c>
      <c r="AM34" s="647"/>
      <c r="AN34" s="647"/>
      <c r="AO34" s="648"/>
      <c r="AP34" s="234"/>
      <c r="AQ34" s="620" t="s">
        <v>324</v>
      </c>
      <c r="AR34" s="621"/>
      <c r="AS34" s="621"/>
      <c r="AT34" s="621"/>
      <c r="AU34" s="621"/>
      <c r="AV34" s="621"/>
      <c r="AW34" s="621"/>
      <c r="AX34" s="621"/>
      <c r="AY34" s="621"/>
      <c r="AZ34" s="621"/>
      <c r="BA34" s="621"/>
      <c r="BB34" s="621"/>
      <c r="BC34" s="621"/>
      <c r="BD34" s="621"/>
      <c r="BE34" s="621"/>
      <c r="BF34" s="622"/>
      <c r="BG34" s="620" t="s">
        <v>325</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326</v>
      </c>
      <c r="CE34" s="657"/>
      <c r="CF34" s="657"/>
      <c r="CG34" s="657"/>
      <c r="CH34" s="657"/>
      <c r="CI34" s="657"/>
      <c r="CJ34" s="657"/>
      <c r="CK34" s="657"/>
      <c r="CL34" s="657"/>
      <c r="CM34" s="657"/>
      <c r="CN34" s="657"/>
      <c r="CO34" s="657"/>
      <c r="CP34" s="657"/>
      <c r="CQ34" s="658"/>
      <c r="CR34" s="641">
        <v>2379784</v>
      </c>
      <c r="CS34" s="642"/>
      <c r="CT34" s="642"/>
      <c r="CU34" s="642"/>
      <c r="CV34" s="642"/>
      <c r="CW34" s="642"/>
      <c r="CX34" s="642"/>
      <c r="CY34" s="643"/>
      <c r="CZ34" s="646">
        <v>13</v>
      </c>
      <c r="DA34" s="677"/>
      <c r="DB34" s="677"/>
      <c r="DC34" s="679"/>
      <c r="DD34" s="650">
        <v>1687492</v>
      </c>
      <c r="DE34" s="642"/>
      <c r="DF34" s="642"/>
      <c r="DG34" s="642"/>
      <c r="DH34" s="642"/>
      <c r="DI34" s="642"/>
      <c r="DJ34" s="642"/>
      <c r="DK34" s="643"/>
      <c r="DL34" s="650">
        <v>1124432</v>
      </c>
      <c r="DM34" s="642"/>
      <c r="DN34" s="642"/>
      <c r="DO34" s="642"/>
      <c r="DP34" s="642"/>
      <c r="DQ34" s="642"/>
      <c r="DR34" s="642"/>
      <c r="DS34" s="642"/>
      <c r="DT34" s="642"/>
      <c r="DU34" s="642"/>
      <c r="DV34" s="643"/>
      <c r="DW34" s="646">
        <v>10.199999999999999</v>
      </c>
      <c r="DX34" s="677"/>
      <c r="DY34" s="677"/>
      <c r="DZ34" s="677"/>
      <c r="EA34" s="677"/>
      <c r="EB34" s="677"/>
      <c r="EC34" s="678"/>
    </row>
    <row r="35" spans="2:133" ht="11.25" customHeight="1">
      <c r="B35" s="638" t="s">
        <v>327</v>
      </c>
      <c r="C35" s="639"/>
      <c r="D35" s="639"/>
      <c r="E35" s="639"/>
      <c r="F35" s="639"/>
      <c r="G35" s="639"/>
      <c r="H35" s="639"/>
      <c r="I35" s="639"/>
      <c r="J35" s="639"/>
      <c r="K35" s="639"/>
      <c r="L35" s="639"/>
      <c r="M35" s="639"/>
      <c r="N35" s="639"/>
      <c r="O35" s="639"/>
      <c r="P35" s="639"/>
      <c r="Q35" s="640"/>
      <c r="R35" s="641">
        <v>1960800</v>
      </c>
      <c r="S35" s="642"/>
      <c r="T35" s="642"/>
      <c r="U35" s="642"/>
      <c r="V35" s="642"/>
      <c r="W35" s="642"/>
      <c r="X35" s="642"/>
      <c r="Y35" s="643"/>
      <c r="Z35" s="644">
        <v>10.6</v>
      </c>
      <c r="AA35" s="644"/>
      <c r="AB35" s="644"/>
      <c r="AC35" s="644"/>
      <c r="AD35" s="645" t="s">
        <v>230</v>
      </c>
      <c r="AE35" s="645"/>
      <c r="AF35" s="645"/>
      <c r="AG35" s="645"/>
      <c r="AH35" s="645"/>
      <c r="AI35" s="645"/>
      <c r="AJ35" s="645"/>
      <c r="AK35" s="645"/>
      <c r="AL35" s="646" t="s">
        <v>239</v>
      </c>
      <c r="AM35" s="647"/>
      <c r="AN35" s="647"/>
      <c r="AO35" s="648"/>
      <c r="AP35" s="234"/>
      <c r="AQ35" s="714" t="s">
        <v>328</v>
      </c>
      <c r="AR35" s="715"/>
      <c r="AS35" s="715"/>
      <c r="AT35" s="715"/>
      <c r="AU35" s="715"/>
      <c r="AV35" s="715"/>
      <c r="AW35" s="715"/>
      <c r="AX35" s="715"/>
      <c r="AY35" s="716"/>
      <c r="AZ35" s="630">
        <v>2781835</v>
      </c>
      <c r="BA35" s="631"/>
      <c r="BB35" s="631"/>
      <c r="BC35" s="631"/>
      <c r="BD35" s="631"/>
      <c r="BE35" s="631"/>
      <c r="BF35" s="717"/>
      <c r="BG35" s="652" t="s">
        <v>329</v>
      </c>
      <c r="BH35" s="653"/>
      <c r="BI35" s="653"/>
      <c r="BJ35" s="653"/>
      <c r="BK35" s="653"/>
      <c r="BL35" s="653"/>
      <c r="BM35" s="653"/>
      <c r="BN35" s="653"/>
      <c r="BO35" s="653"/>
      <c r="BP35" s="653"/>
      <c r="BQ35" s="653"/>
      <c r="BR35" s="653"/>
      <c r="BS35" s="653"/>
      <c r="BT35" s="653"/>
      <c r="BU35" s="654"/>
      <c r="BV35" s="630">
        <v>99135</v>
      </c>
      <c r="BW35" s="631"/>
      <c r="BX35" s="631"/>
      <c r="BY35" s="631"/>
      <c r="BZ35" s="631"/>
      <c r="CA35" s="631"/>
      <c r="CB35" s="717"/>
      <c r="CD35" s="656" t="s">
        <v>330</v>
      </c>
      <c r="CE35" s="657"/>
      <c r="CF35" s="657"/>
      <c r="CG35" s="657"/>
      <c r="CH35" s="657"/>
      <c r="CI35" s="657"/>
      <c r="CJ35" s="657"/>
      <c r="CK35" s="657"/>
      <c r="CL35" s="657"/>
      <c r="CM35" s="657"/>
      <c r="CN35" s="657"/>
      <c r="CO35" s="657"/>
      <c r="CP35" s="657"/>
      <c r="CQ35" s="658"/>
      <c r="CR35" s="641">
        <v>122979</v>
      </c>
      <c r="CS35" s="665"/>
      <c r="CT35" s="665"/>
      <c r="CU35" s="665"/>
      <c r="CV35" s="665"/>
      <c r="CW35" s="665"/>
      <c r="CX35" s="665"/>
      <c r="CY35" s="666"/>
      <c r="CZ35" s="646">
        <v>0.7</v>
      </c>
      <c r="DA35" s="677"/>
      <c r="DB35" s="677"/>
      <c r="DC35" s="679"/>
      <c r="DD35" s="650">
        <v>99399</v>
      </c>
      <c r="DE35" s="665"/>
      <c r="DF35" s="665"/>
      <c r="DG35" s="665"/>
      <c r="DH35" s="665"/>
      <c r="DI35" s="665"/>
      <c r="DJ35" s="665"/>
      <c r="DK35" s="666"/>
      <c r="DL35" s="650">
        <v>99399</v>
      </c>
      <c r="DM35" s="665"/>
      <c r="DN35" s="665"/>
      <c r="DO35" s="665"/>
      <c r="DP35" s="665"/>
      <c r="DQ35" s="665"/>
      <c r="DR35" s="665"/>
      <c r="DS35" s="665"/>
      <c r="DT35" s="665"/>
      <c r="DU35" s="665"/>
      <c r="DV35" s="666"/>
      <c r="DW35" s="646">
        <v>0.9</v>
      </c>
      <c r="DX35" s="677"/>
      <c r="DY35" s="677"/>
      <c r="DZ35" s="677"/>
      <c r="EA35" s="677"/>
      <c r="EB35" s="677"/>
      <c r="EC35" s="678"/>
    </row>
    <row r="36" spans="2:133" ht="11.25" customHeight="1">
      <c r="B36" s="638" t="s">
        <v>331</v>
      </c>
      <c r="C36" s="639"/>
      <c r="D36" s="639"/>
      <c r="E36" s="639"/>
      <c r="F36" s="639"/>
      <c r="G36" s="639"/>
      <c r="H36" s="639"/>
      <c r="I36" s="639"/>
      <c r="J36" s="639"/>
      <c r="K36" s="639"/>
      <c r="L36" s="639"/>
      <c r="M36" s="639"/>
      <c r="N36" s="639"/>
      <c r="O36" s="639"/>
      <c r="P36" s="639"/>
      <c r="Q36" s="640"/>
      <c r="R36" s="641" t="s">
        <v>230</v>
      </c>
      <c r="S36" s="642"/>
      <c r="T36" s="642"/>
      <c r="U36" s="642"/>
      <c r="V36" s="642"/>
      <c r="W36" s="642"/>
      <c r="X36" s="642"/>
      <c r="Y36" s="643"/>
      <c r="Z36" s="644" t="s">
        <v>239</v>
      </c>
      <c r="AA36" s="644"/>
      <c r="AB36" s="644"/>
      <c r="AC36" s="644"/>
      <c r="AD36" s="645" t="s">
        <v>230</v>
      </c>
      <c r="AE36" s="645"/>
      <c r="AF36" s="645"/>
      <c r="AG36" s="645"/>
      <c r="AH36" s="645"/>
      <c r="AI36" s="645"/>
      <c r="AJ36" s="645"/>
      <c r="AK36" s="645"/>
      <c r="AL36" s="646" t="s">
        <v>230</v>
      </c>
      <c r="AM36" s="647"/>
      <c r="AN36" s="647"/>
      <c r="AO36" s="648"/>
      <c r="AQ36" s="718" t="s">
        <v>332</v>
      </c>
      <c r="AR36" s="719"/>
      <c r="AS36" s="719"/>
      <c r="AT36" s="719"/>
      <c r="AU36" s="719"/>
      <c r="AV36" s="719"/>
      <c r="AW36" s="719"/>
      <c r="AX36" s="719"/>
      <c r="AY36" s="720"/>
      <c r="AZ36" s="641">
        <v>451808</v>
      </c>
      <c r="BA36" s="642"/>
      <c r="BB36" s="642"/>
      <c r="BC36" s="642"/>
      <c r="BD36" s="665"/>
      <c r="BE36" s="665"/>
      <c r="BF36" s="700"/>
      <c r="BG36" s="656" t="s">
        <v>333</v>
      </c>
      <c r="BH36" s="657"/>
      <c r="BI36" s="657"/>
      <c r="BJ36" s="657"/>
      <c r="BK36" s="657"/>
      <c r="BL36" s="657"/>
      <c r="BM36" s="657"/>
      <c r="BN36" s="657"/>
      <c r="BO36" s="657"/>
      <c r="BP36" s="657"/>
      <c r="BQ36" s="657"/>
      <c r="BR36" s="657"/>
      <c r="BS36" s="657"/>
      <c r="BT36" s="657"/>
      <c r="BU36" s="658"/>
      <c r="BV36" s="641">
        <v>55049</v>
      </c>
      <c r="BW36" s="642"/>
      <c r="BX36" s="642"/>
      <c r="BY36" s="642"/>
      <c r="BZ36" s="642"/>
      <c r="CA36" s="642"/>
      <c r="CB36" s="651"/>
      <c r="CD36" s="656" t="s">
        <v>334</v>
      </c>
      <c r="CE36" s="657"/>
      <c r="CF36" s="657"/>
      <c r="CG36" s="657"/>
      <c r="CH36" s="657"/>
      <c r="CI36" s="657"/>
      <c r="CJ36" s="657"/>
      <c r="CK36" s="657"/>
      <c r="CL36" s="657"/>
      <c r="CM36" s="657"/>
      <c r="CN36" s="657"/>
      <c r="CO36" s="657"/>
      <c r="CP36" s="657"/>
      <c r="CQ36" s="658"/>
      <c r="CR36" s="641">
        <v>2547349</v>
      </c>
      <c r="CS36" s="642"/>
      <c r="CT36" s="642"/>
      <c r="CU36" s="642"/>
      <c r="CV36" s="642"/>
      <c r="CW36" s="642"/>
      <c r="CX36" s="642"/>
      <c r="CY36" s="643"/>
      <c r="CZ36" s="646">
        <v>14</v>
      </c>
      <c r="DA36" s="677"/>
      <c r="DB36" s="677"/>
      <c r="DC36" s="679"/>
      <c r="DD36" s="650">
        <v>2288768</v>
      </c>
      <c r="DE36" s="642"/>
      <c r="DF36" s="642"/>
      <c r="DG36" s="642"/>
      <c r="DH36" s="642"/>
      <c r="DI36" s="642"/>
      <c r="DJ36" s="642"/>
      <c r="DK36" s="643"/>
      <c r="DL36" s="650">
        <v>1884977</v>
      </c>
      <c r="DM36" s="642"/>
      <c r="DN36" s="642"/>
      <c r="DO36" s="642"/>
      <c r="DP36" s="642"/>
      <c r="DQ36" s="642"/>
      <c r="DR36" s="642"/>
      <c r="DS36" s="642"/>
      <c r="DT36" s="642"/>
      <c r="DU36" s="642"/>
      <c r="DV36" s="643"/>
      <c r="DW36" s="646">
        <v>17.100000000000001</v>
      </c>
      <c r="DX36" s="677"/>
      <c r="DY36" s="677"/>
      <c r="DZ36" s="677"/>
      <c r="EA36" s="677"/>
      <c r="EB36" s="677"/>
      <c r="EC36" s="678"/>
    </row>
    <row r="37" spans="2:133" ht="11.25" customHeight="1">
      <c r="B37" s="638" t="s">
        <v>335</v>
      </c>
      <c r="C37" s="639"/>
      <c r="D37" s="639"/>
      <c r="E37" s="639"/>
      <c r="F37" s="639"/>
      <c r="G37" s="639"/>
      <c r="H37" s="639"/>
      <c r="I37" s="639"/>
      <c r="J37" s="639"/>
      <c r="K37" s="639"/>
      <c r="L37" s="639"/>
      <c r="M37" s="639"/>
      <c r="N37" s="639"/>
      <c r="O37" s="639"/>
      <c r="P37" s="639"/>
      <c r="Q37" s="640"/>
      <c r="R37" s="641">
        <v>472800</v>
      </c>
      <c r="S37" s="642"/>
      <c r="T37" s="642"/>
      <c r="U37" s="642"/>
      <c r="V37" s="642"/>
      <c r="W37" s="642"/>
      <c r="X37" s="642"/>
      <c r="Y37" s="643"/>
      <c r="Z37" s="644">
        <v>2.5</v>
      </c>
      <c r="AA37" s="644"/>
      <c r="AB37" s="644"/>
      <c r="AC37" s="644"/>
      <c r="AD37" s="645" t="s">
        <v>239</v>
      </c>
      <c r="AE37" s="645"/>
      <c r="AF37" s="645"/>
      <c r="AG37" s="645"/>
      <c r="AH37" s="645"/>
      <c r="AI37" s="645"/>
      <c r="AJ37" s="645"/>
      <c r="AK37" s="645"/>
      <c r="AL37" s="646" t="s">
        <v>230</v>
      </c>
      <c r="AM37" s="647"/>
      <c r="AN37" s="647"/>
      <c r="AO37" s="648"/>
      <c r="AQ37" s="718" t="s">
        <v>336</v>
      </c>
      <c r="AR37" s="719"/>
      <c r="AS37" s="719"/>
      <c r="AT37" s="719"/>
      <c r="AU37" s="719"/>
      <c r="AV37" s="719"/>
      <c r="AW37" s="719"/>
      <c r="AX37" s="719"/>
      <c r="AY37" s="720"/>
      <c r="AZ37" s="641">
        <v>374500</v>
      </c>
      <c r="BA37" s="642"/>
      <c r="BB37" s="642"/>
      <c r="BC37" s="642"/>
      <c r="BD37" s="665"/>
      <c r="BE37" s="665"/>
      <c r="BF37" s="700"/>
      <c r="BG37" s="656" t="s">
        <v>337</v>
      </c>
      <c r="BH37" s="657"/>
      <c r="BI37" s="657"/>
      <c r="BJ37" s="657"/>
      <c r="BK37" s="657"/>
      <c r="BL37" s="657"/>
      <c r="BM37" s="657"/>
      <c r="BN37" s="657"/>
      <c r="BO37" s="657"/>
      <c r="BP37" s="657"/>
      <c r="BQ37" s="657"/>
      <c r="BR37" s="657"/>
      <c r="BS37" s="657"/>
      <c r="BT37" s="657"/>
      <c r="BU37" s="658"/>
      <c r="BV37" s="641">
        <v>4978</v>
      </c>
      <c r="BW37" s="642"/>
      <c r="BX37" s="642"/>
      <c r="BY37" s="642"/>
      <c r="BZ37" s="642"/>
      <c r="CA37" s="642"/>
      <c r="CB37" s="651"/>
      <c r="CD37" s="656" t="s">
        <v>338</v>
      </c>
      <c r="CE37" s="657"/>
      <c r="CF37" s="657"/>
      <c r="CG37" s="657"/>
      <c r="CH37" s="657"/>
      <c r="CI37" s="657"/>
      <c r="CJ37" s="657"/>
      <c r="CK37" s="657"/>
      <c r="CL37" s="657"/>
      <c r="CM37" s="657"/>
      <c r="CN37" s="657"/>
      <c r="CO37" s="657"/>
      <c r="CP37" s="657"/>
      <c r="CQ37" s="658"/>
      <c r="CR37" s="641">
        <v>1164989</v>
      </c>
      <c r="CS37" s="665"/>
      <c r="CT37" s="665"/>
      <c r="CU37" s="665"/>
      <c r="CV37" s="665"/>
      <c r="CW37" s="665"/>
      <c r="CX37" s="665"/>
      <c r="CY37" s="666"/>
      <c r="CZ37" s="646">
        <v>6.4</v>
      </c>
      <c r="DA37" s="677"/>
      <c r="DB37" s="677"/>
      <c r="DC37" s="679"/>
      <c r="DD37" s="650">
        <v>1145389</v>
      </c>
      <c r="DE37" s="665"/>
      <c r="DF37" s="665"/>
      <c r="DG37" s="665"/>
      <c r="DH37" s="665"/>
      <c r="DI37" s="665"/>
      <c r="DJ37" s="665"/>
      <c r="DK37" s="666"/>
      <c r="DL37" s="650">
        <v>1101315</v>
      </c>
      <c r="DM37" s="665"/>
      <c r="DN37" s="665"/>
      <c r="DO37" s="665"/>
      <c r="DP37" s="665"/>
      <c r="DQ37" s="665"/>
      <c r="DR37" s="665"/>
      <c r="DS37" s="665"/>
      <c r="DT37" s="665"/>
      <c r="DU37" s="665"/>
      <c r="DV37" s="666"/>
      <c r="DW37" s="646">
        <v>10</v>
      </c>
      <c r="DX37" s="677"/>
      <c r="DY37" s="677"/>
      <c r="DZ37" s="677"/>
      <c r="EA37" s="677"/>
      <c r="EB37" s="677"/>
      <c r="EC37" s="678"/>
    </row>
    <row r="38" spans="2:133" ht="11.25" customHeight="1">
      <c r="B38" s="686" t="s">
        <v>339</v>
      </c>
      <c r="C38" s="687"/>
      <c r="D38" s="687"/>
      <c r="E38" s="687"/>
      <c r="F38" s="687"/>
      <c r="G38" s="687"/>
      <c r="H38" s="687"/>
      <c r="I38" s="687"/>
      <c r="J38" s="687"/>
      <c r="K38" s="687"/>
      <c r="L38" s="687"/>
      <c r="M38" s="687"/>
      <c r="N38" s="687"/>
      <c r="O38" s="687"/>
      <c r="P38" s="687"/>
      <c r="Q38" s="688"/>
      <c r="R38" s="721">
        <v>18561210</v>
      </c>
      <c r="S38" s="722"/>
      <c r="T38" s="722"/>
      <c r="U38" s="722"/>
      <c r="V38" s="722"/>
      <c r="W38" s="722"/>
      <c r="X38" s="722"/>
      <c r="Y38" s="723"/>
      <c r="Z38" s="724">
        <v>100</v>
      </c>
      <c r="AA38" s="724"/>
      <c r="AB38" s="724"/>
      <c r="AC38" s="724"/>
      <c r="AD38" s="725">
        <v>10576759</v>
      </c>
      <c r="AE38" s="725"/>
      <c r="AF38" s="725"/>
      <c r="AG38" s="725"/>
      <c r="AH38" s="725"/>
      <c r="AI38" s="725"/>
      <c r="AJ38" s="725"/>
      <c r="AK38" s="725"/>
      <c r="AL38" s="726">
        <v>100</v>
      </c>
      <c r="AM38" s="712"/>
      <c r="AN38" s="712"/>
      <c r="AO38" s="727"/>
      <c r="AQ38" s="718" t="s">
        <v>340</v>
      </c>
      <c r="AR38" s="719"/>
      <c r="AS38" s="719"/>
      <c r="AT38" s="719"/>
      <c r="AU38" s="719"/>
      <c r="AV38" s="719"/>
      <c r="AW38" s="719"/>
      <c r="AX38" s="719"/>
      <c r="AY38" s="720"/>
      <c r="AZ38" s="641">
        <v>288296</v>
      </c>
      <c r="BA38" s="642"/>
      <c r="BB38" s="642"/>
      <c r="BC38" s="642"/>
      <c r="BD38" s="665"/>
      <c r="BE38" s="665"/>
      <c r="BF38" s="700"/>
      <c r="BG38" s="656" t="s">
        <v>341</v>
      </c>
      <c r="BH38" s="657"/>
      <c r="BI38" s="657"/>
      <c r="BJ38" s="657"/>
      <c r="BK38" s="657"/>
      <c r="BL38" s="657"/>
      <c r="BM38" s="657"/>
      <c r="BN38" s="657"/>
      <c r="BO38" s="657"/>
      <c r="BP38" s="657"/>
      <c r="BQ38" s="657"/>
      <c r="BR38" s="657"/>
      <c r="BS38" s="657"/>
      <c r="BT38" s="657"/>
      <c r="BU38" s="658"/>
      <c r="BV38" s="641">
        <v>8425</v>
      </c>
      <c r="BW38" s="642"/>
      <c r="BX38" s="642"/>
      <c r="BY38" s="642"/>
      <c r="BZ38" s="642"/>
      <c r="CA38" s="642"/>
      <c r="CB38" s="651"/>
      <c r="CD38" s="656" t="s">
        <v>342</v>
      </c>
      <c r="CE38" s="657"/>
      <c r="CF38" s="657"/>
      <c r="CG38" s="657"/>
      <c r="CH38" s="657"/>
      <c r="CI38" s="657"/>
      <c r="CJ38" s="657"/>
      <c r="CK38" s="657"/>
      <c r="CL38" s="657"/>
      <c r="CM38" s="657"/>
      <c r="CN38" s="657"/>
      <c r="CO38" s="657"/>
      <c r="CP38" s="657"/>
      <c r="CQ38" s="658"/>
      <c r="CR38" s="641">
        <v>1878565</v>
      </c>
      <c r="CS38" s="642"/>
      <c r="CT38" s="642"/>
      <c r="CU38" s="642"/>
      <c r="CV38" s="642"/>
      <c r="CW38" s="642"/>
      <c r="CX38" s="642"/>
      <c r="CY38" s="643"/>
      <c r="CZ38" s="646">
        <v>10.3</v>
      </c>
      <c r="DA38" s="677"/>
      <c r="DB38" s="677"/>
      <c r="DC38" s="679"/>
      <c r="DD38" s="650">
        <v>1602785</v>
      </c>
      <c r="DE38" s="642"/>
      <c r="DF38" s="642"/>
      <c r="DG38" s="642"/>
      <c r="DH38" s="642"/>
      <c r="DI38" s="642"/>
      <c r="DJ38" s="642"/>
      <c r="DK38" s="643"/>
      <c r="DL38" s="650">
        <v>1456944</v>
      </c>
      <c r="DM38" s="642"/>
      <c r="DN38" s="642"/>
      <c r="DO38" s="642"/>
      <c r="DP38" s="642"/>
      <c r="DQ38" s="642"/>
      <c r="DR38" s="642"/>
      <c r="DS38" s="642"/>
      <c r="DT38" s="642"/>
      <c r="DU38" s="642"/>
      <c r="DV38" s="643"/>
      <c r="DW38" s="646">
        <v>13.2</v>
      </c>
      <c r="DX38" s="677"/>
      <c r="DY38" s="677"/>
      <c r="DZ38" s="677"/>
      <c r="EA38" s="677"/>
      <c r="EB38" s="677"/>
      <c r="EC38" s="678"/>
    </row>
    <row r="39" spans="2:133" ht="11.25" customHeight="1">
      <c r="AQ39" s="718" t="s">
        <v>343</v>
      </c>
      <c r="AR39" s="719"/>
      <c r="AS39" s="719"/>
      <c r="AT39" s="719"/>
      <c r="AU39" s="719"/>
      <c r="AV39" s="719"/>
      <c r="AW39" s="719"/>
      <c r="AX39" s="719"/>
      <c r="AY39" s="720"/>
      <c r="AZ39" s="641">
        <v>151306</v>
      </c>
      <c r="BA39" s="642"/>
      <c r="BB39" s="642"/>
      <c r="BC39" s="642"/>
      <c r="BD39" s="665"/>
      <c r="BE39" s="665"/>
      <c r="BF39" s="700"/>
      <c r="BG39" s="732" t="s">
        <v>344</v>
      </c>
      <c r="BH39" s="733"/>
      <c r="BI39" s="733"/>
      <c r="BJ39" s="733"/>
      <c r="BK39" s="733"/>
      <c r="BL39" s="235"/>
      <c r="BM39" s="657" t="s">
        <v>345</v>
      </c>
      <c r="BN39" s="657"/>
      <c r="BO39" s="657"/>
      <c r="BP39" s="657"/>
      <c r="BQ39" s="657"/>
      <c r="BR39" s="657"/>
      <c r="BS39" s="657"/>
      <c r="BT39" s="657"/>
      <c r="BU39" s="658"/>
      <c r="BV39" s="641">
        <v>96</v>
      </c>
      <c r="BW39" s="642"/>
      <c r="BX39" s="642"/>
      <c r="BY39" s="642"/>
      <c r="BZ39" s="642"/>
      <c r="CA39" s="642"/>
      <c r="CB39" s="651"/>
      <c r="CD39" s="656" t="s">
        <v>346</v>
      </c>
      <c r="CE39" s="657"/>
      <c r="CF39" s="657"/>
      <c r="CG39" s="657"/>
      <c r="CH39" s="657"/>
      <c r="CI39" s="657"/>
      <c r="CJ39" s="657"/>
      <c r="CK39" s="657"/>
      <c r="CL39" s="657"/>
      <c r="CM39" s="657"/>
      <c r="CN39" s="657"/>
      <c r="CO39" s="657"/>
      <c r="CP39" s="657"/>
      <c r="CQ39" s="658"/>
      <c r="CR39" s="641">
        <v>633654</v>
      </c>
      <c r="CS39" s="665"/>
      <c r="CT39" s="665"/>
      <c r="CU39" s="665"/>
      <c r="CV39" s="665"/>
      <c r="CW39" s="665"/>
      <c r="CX39" s="665"/>
      <c r="CY39" s="666"/>
      <c r="CZ39" s="646">
        <v>3.5</v>
      </c>
      <c r="DA39" s="677"/>
      <c r="DB39" s="677"/>
      <c r="DC39" s="679"/>
      <c r="DD39" s="650">
        <v>484008</v>
      </c>
      <c r="DE39" s="665"/>
      <c r="DF39" s="665"/>
      <c r="DG39" s="665"/>
      <c r="DH39" s="665"/>
      <c r="DI39" s="665"/>
      <c r="DJ39" s="665"/>
      <c r="DK39" s="666"/>
      <c r="DL39" s="650" t="s">
        <v>230</v>
      </c>
      <c r="DM39" s="665"/>
      <c r="DN39" s="665"/>
      <c r="DO39" s="665"/>
      <c r="DP39" s="665"/>
      <c r="DQ39" s="665"/>
      <c r="DR39" s="665"/>
      <c r="DS39" s="665"/>
      <c r="DT39" s="665"/>
      <c r="DU39" s="665"/>
      <c r="DV39" s="666"/>
      <c r="DW39" s="646" t="s">
        <v>230</v>
      </c>
      <c r="DX39" s="677"/>
      <c r="DY39" s="677"/>
      <c r="DZ39" s="677"/>
      <c r="EA39" s="677"/>
      <c r="EB39" s="677"/>
      <c r="EC39" s="678"/>
    </row>
    <row r="40" spans="2:133" ht="11.25" customHeight="1">
      <c r="AQ40" s="718" t="s">
        <v>347</v>
      </c>
      <c r="AR40" s="719"/>
      <c r="AS40" s="719"/>
      <c r="AT40" s="719"/>
      <c r="AU40" s="719"/>
      <c r="AV40" s="719"/>
      <c r="AW40" s="719"/>
      <c r="AX40" s="719"/>
      <c r="AY40" s="720"/>
      <c r="AZ40" s="641">
        <v>371754</v>
      </c>
      <c r="BA40" s="642"/>
      <c r="BB40" s="642"/>
      <c r="BC40" s="642"/>
      <c r="BD40" s="665"/>
      <c r="BE40" s="665"/>
      <c r="BF40" s="700"/>
      <c r="BG40" s="732"/>
      <c r="BH40" s="733"/>
      <c r="BI40" s="733"/>
      <c r="BJ40" s="733"/>
      <c r="BK40" s="733"/>
      <c r="BL40" s="235"/>
      <c r="BM40" s="657" t="s">
        <v>348</v>
      </c>
      <c r="BN40" s="657"/>
      <c r="BO40" s="657"/>
      <c r="BP40" s="657"/>
      <c r="BQ40" s="657"/>
      <c r="BR40" s="657"/>
      <c r="BS40" s="657"/>
      <c r="BT40" s="657"/>
      <c r="BU40" s="658"/>
      <c r="BV40" s="641" t="s">
        <v>239</v>
      </c>
      <c r="BW40" s="642"/>
      <c r="BX40" s="642"/>
      <c r="BY40" s="642"/>
      <c r="BZ40" s="642"/>
      <c r="CA40" s="642"/>
      <c r="CB40" s="651"/>
      <c r="CD40" s="656" t="s">
        <v>349</v>
      </c>
      <c r="CE40" s="657"/>
      <c r="CF40" s="657"/>
      <c r="CG40" s="657"/>
      <c r="CH40" s="657"/>
      <c r="CI40" s="657"/>
      <c r="CJ40" s="657"/>
      <c r="CK40" s="657"/>
      <c r="CL40" s="657"/>
      <c r="CM40" s="657"/>
      <c r="CN40" s="657"/>
      <c r="CO40" s="657"/>
      <c r="CP40" s="657"/>
      <c r="CQ40" s="658"/>
      <c r="CR40" s="641">
        <v>116709</v>
      </c>
      <c r="CS40" s="642"/>
      <c r="CT40" s="642"/>
      <c r="CU40" s="642"/>
      <c r="CV40" s="642"/>
      <c r="CW40" s="642"/>
      <c r="CX40" s="642"/>
      <c r="CY40" s="643"/>
      <c r="CZ40" s="646">
        <v>0.6</v>
      </c>
      <c r="DA40" s="677"/>
      <c r="DB40" s="677"/>
      <c r="DC40" s="679"/>
      <c r="DD40" s="650">
        <v>6509</v>
      </c>
      <c r="DE40" s="642"/>
      <c r="DF40" s="642"/>
      <c r="DG40" s="642"/>
      <c r="DH40" s="642"/>
      <c r="DI40" s="642"/>
      <c r="DJ40" s="642"/>
      <c r="DK40" s="643"/>
      <c r="DL40" s="650" t="s">
        <v>239</v>
      </c>
      <c r="DM40" s="642"/>
      <c r="DN40" s="642"/>
      <c r="DO40" s="642"/>
      <c r="DP40" s="642"/>
      <c r="DQ40" s="642"/>
      <c r="DR40" s="642"/>
      <c r="DS40" s="642"/>
      <c r="DT40" s="642"/>
      <c r="DU40" s="642"/>
      <c r="DV40" s="643"/>
      <c r="DW40" s="646" t="s">
        <v>230</v>
      </c>
      <c r="DX40" s="677"/>
      <c r="DY40" s="677"/>
      <c r="DZ40" s="677"/>
      <c r="EA40" s="677"/>
      <c r="EB40" s="677"/>
      <c r="EC40" s="678"/>
    </row>
    <row r="41" spans="2:133" ht="11.25" customHeight="1">
      <c r="AQ41" s="728" t="s">
        <v>350</v>
      </c>
      <c r="AR41" s="729"/>
      <c r="AS41" s="729"/>
      <c r="AT41" s="729"/>
      <c r="AU41" s="729"/>
      <c r="AV41" s="729"/>
      <c r="AW41" s="729"/>
      <c r="AX41" s="729"/>
      <c r="AY41" s="730"/>
      <c r="AZ41" s="721">
        <v>1144171</v>
      </c>
      <c r="BA41" s="722"/>
      <c r="BB41" s="722"/>
      <c r="BC41" s="722"/>
      <c r="BD41" s="711"/>
      <c r="BE41" s="711"/>
      <c r="BF41" s="713"/>
      <c r="BG41" s="734"/>
      <c r="BH41" s="735"/>
      <c r="BI41" s="735"/>
      <c r="BJ41" s="735"/>
      <c r="BK41" s="735"/>
      <c r="BL41" s="236"/>
      <c r="BM41" s="668" t="s">
        <v>351</v>
      </c>
      <c r="BN41" s="668"/>
      <c r="BO41" s="668"/>
      <c r="BP41" s="668"/>
      <c r="BQ41" s="668"/>
      <c r="BR41" s="668"/>
      <c r="BS41" s="668"/>
      <c r="BT41" s="668"/>
      <c r="BU41" s="669"/>
      <c r="BV41" s="721">
        <v>331</v>
      </c>
      <c r="BW41" s="722"/>
      <c r="BX41" s="722"/>
      <c r="BY41" s="722"/>
      <c r="BZ41" s="722"/>
      <c r="CA41" s="722"/>
      <c r="CB41" s="731"/>
      <c r="CD41" s="656" t="s">
        <v>352</v>
      </c>
      <c r="CE41" s="657"/>
      <c r="CF41" s="657"/>
      <c r="CG41" s="657"/>
      <c r="CH41" s="657"/>
      <c r="CI41" s="657"/>
      <c r="CJ41" s="657"/>
      <c r="CK41" s="657"/>
      <c r="CL41" s="657"/>
      <c r="CM41" s="657"/>
      <c r="CN41" s="657"/>
      <c r="CO41" s="657"/>
      <c r="CP41" s="657"/>
      <c r="CQ41" s="658"/>
      <c r="CR41" s="641" t="s">
        <v>239</v>
      </c>
      <c r="CS41" s="665"/>
      <c r="CT41" s="665"/>
      <c r="CU41" s="665"/>
      <c r="CV41" s="665"/>
      <c r="CW41" s="665"/>
      <c r="CX41" s="665"/>
      <c r="CY41" s="666"/>
      <c r="CZ41" s="646" t="s">
        <v>230</v>
      </c>
      <c r="DA41" s="677"/>
      <c r="DB41" s="677"/>
      <c r="DC41" s="679"/>
      <c r="DD41" s="650" t="s">
        <v>230</v>
      </c>
      <c r="DE41" s="665"/>
      <c r="DF41" s="665"/>
      <c r="DG41" s="665"/>
      <c r="DH41" s="665"/>
      <c r="DI41" s="665"/>
      <c r="DJ41" s="665"/>
      <c r="DK41" s="666"/>
      <c r="DL41" s="736"/>
      <c r="DM41" s="737"/>
      <c r="DN41" s="737"/>
      <c r="DO41" s="737"/>
      <c r="DP41" s="737"/>
      <c r="DQ41" s="737"/>
      <c r="DR41" s="737"/>
      <c r="DS41" s="737"/>
      <c r="DT41" s="737"/>
      <c r="DU41" s="737"/>
      <c r="DV41" s="738"/>
      <c r="DW41" s="739"/>
      <c r="DX41" s="740"/>
      <c r="DY41" s="740"/>
      <c r="DZ41" s="740"/>
      <c r="EA41" s="740"/>
      <c r="EB41" s="740"/>
      <c r="EC41" s="741"/>
    </row>
    <row r="42" spans="2:133" ht="11.25" customHeight="1">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354</v>
      </c>
      <c r="CE42" s="639"/>
      <c r="CF42" s="639"/>
      <c r="CG42" s="639"/>
      <c r="CH42" s="639"/>
      <c r="CI42" s="639"/>
      <c r="CJ42" s="639"/>
      <c r="CK42" s="639"/>
      <c r="CL42" s="639"/>
      <c r="CM42" s="639"/>
      <c r="CN42" s="639"/>
      <c r="CO42" s="639"/>
      <c r="CP42" s="639"/>
      <c r="CQ42" s="640"/>
      <c r="CR42" s="641">
        <v>2034981</v>
      </c>
      <c r="CS42" s="642"/>
      <c r="CT42" s="642"/>
      <c r="CU42" s="642"/>
      <c r="CV42" s="642"/>
      <c r="CW42" s="642"/>
      <c r="CX42" s="642"/>
      <c r="CY42" s="643"/>
      <c r="CZ42" s="646">
        <v>11.2</v>
      </c>
      <c r="DA42" s="647"/>
      <c r="DB42" s="647"/>
      <c r="DC42" s="742"/>
      <c r="DD42" s="650">
        <v>319541</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356</v>
      </c>
      <c r="CE43" s="639"/>
      <c r="CF43" s="639"/>
      <c r="CG43" s="639"/>
      <c r="CH43" s="639"/>
      <c r="CI43" s="639"/>
      <c r="CJ43" s="639"/>
      <c r="CK43" s="639"/>
      <c r="CL43" s="639"/>
      <c r="CM43" s="639"/>
      <c r="CN43" s="639"/>
      <c r="CO43" s="639"/>
      <c r="CP43" s="639"/>
      <c r="CQ43" s="640"/>
      <c r="CR43" s="641">
        <v>56954</v>
      </c>
      <c r="CS43" s="665"/>
      <c r="CT43" s="665"/>
      <c r="CU43" s="665"/>
      <c r="CV43" s="665"/>
      <c r="CW43" s="665"/>
      <c r="CX43" s="665"/>
      <c r="CY43" s="666"/>
      <c r="CZ43" s="646">
        <v>0.3</v>
      </c>
      <c r="DA43" s="677"/>
      <c r="DB43" s="677"/>
      <c r="DC43" s="679"/>
      <c r="DD43" s="650">
        <v>49509</v>
      </c>
      <c r="DE43" s="665"/>
      <c r="DF43" s="665"/>
      <c r="DG43" s="665"/>
      <c r="DH43" s="665"/>
      <c r="DI43" s="665"/>
      <c r="DJ43" s="665"/>
      <c r="DK43" s="666"/>
      <c r="DL43" s="736"/>
      <c r="DM43" s="737"/>
      <c r="DN43" s="737"/>
      <c r="DO43" s="737"/>
      <c r="DP43" s="737"/>
      <c r="DQ43" s="737"/>
      <c r="DR43" s="737"/>
      <c r="DS43" s="737"/>
      <c r="DT43" s="737"/>
      <c r="DU43" s="737"/>
      <c r="DV43" s="738"/>
      <c r="DW43" s="739"/>
      <c r="DX43" s="740"/>
      <c r="DY43" s="740"/>
      <c r="DZ43" s="740"/>
      <c r="EA43" s="740"/>
      <c r="EB43" s="740"/>
      <c r="EC43" s="741"/>
    </row>
    <row r="44" spans="2:133" ht="11.25" customHeight="1">
      <c r="B44" s="240" t="s">
        <v>357</v>
      </c>
      <c r="CD44" s="753" t="s">
        <v>309</v>
      </c>
      <c r="CE44" s="754"/>
      <c r="CF44" s="638" t="s">
        <v>358</v>
      </c>
      <c r="CG44" s="639"/>
      <c r="CH44" s="639"/>
      <c r="CI44" s="639"/>
      <c r="CJ44" s="639"/>
      <c r="CK44" s="639"/>
      <c r="CL44" s="639"/>
      <c r="CM44" s="639"/>
      <c r="CN44" s="639"/>
      <c r="CO44" s="639"/>
      <c r="CP44" s="639"/>
      <c r="CQ44" s="640"/>
      <c r="CR44" s="641">
        <v>1135811</v>
      </c>
      <c r="CS44" s="642"/>
      <c r="CT44" s="642"/>
      <c r="CU44" s="642"/>
      <c r="CV44" s="642"/>
      <c r="CW44" s="642"/>
      <c r="CX44" s="642"/>
      <c r="CY44" s="643"/>
      <c r="CZ44" s="646">
        <v>6.2</v>
      </c>
      <c r="DA44" s="647"/>
      <c r="DB44" s="647"/>
      <c r="DC44" s="742"/>
      <c r="DD44" s="650">
        <v>118583</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c r="CD45" s="755"/>
      <c r="CE45" s="756"/>
      <c r="CF45" s="638" t="s">
        <v>359</v>
      </c>
      <c r="CG45" s="639"/>
      <c r="CH45" s="639"/>
      <c r="CI45" s="639"/>
      <c r="CJ45" s="639"/>
      <c r="CK45" s="639"/>
      <c r="CL45" s="639"/>
      <c r="CM45" s="639"/>
      <c r="CN45" s="639"/>
      <c r="CO45" s="639"/>
      <c r="CP45" s="639"/>
      <c r="CQ45" s="640"/>
      <c r="CR45" s="641">
        <v>309078</v>
      </c>
      <c r="CS45" s="665"/>
      <c r="CT45" s="665"/>
      <c r="CU45" s="665"/>
      <c r="CV45" s="665"/>
      <c r="CW45" s="665"/>
      <c r="CX45" s="665"/>
      <c r="CY45" s="666"/>
      <c r="CZ45" s="646">
        <v>1.7</v>
      </c>
      <c r="DA45" s="677"/>
      <c r="DB45" s="677"/>
      <c r="DC45" s="679"/>
      <c r="DD45" s="650">
        <v>11390</v>
      </c>
      <c r="DE45" s="665"/>
      <c r="DF45" s="665"/>
      <c r="DG45" s="665"/>
      <c r="DH45" s="665"/>
      <c r="DI45" s="665"/>
      <c r="DJ45" s="665"/>
      <c r="DK45" s="666"/>
      <c r="DL45" s="736"/>
      <c r="DM45" s="737"/>
      <c r="DN45" s="737"/>
      <c r="DO45" s="737"/>
      <c r="DP45" s="737"/>
      <c r="DQ45" s="737"/>
      <c r="DR45" s="737"/>
      <c r="DS45" s="737"/>
      <c r="DT45" s="737"/>
      <c r="DU45" s="737"/>
      <c r="DV45" s="738"/>
      <c r="DW45" s="739"/>
      <c r="DX45" s="740"/>
      <c r="DY45" s="740"/>
      <c r="DZ45" s="740"/>
      <c r="EA45" s="740"/>
      <c r="EB45" s="740"/>
      <c r="EC45" s="741"/>
    </row>
    <row r="46" spans="2:133" ht="11.25" customHeight="1">
      <c r="CD46" s="755"/>
      <c r="CE46" s="756"/>
      <c r="CF46" s="638" t="s">
        <v>360</v>
      </c>
      <c r="CG46" s="639"/>
      <c r="CH46" s="639"/>
      <c r="CI46" s="639"/>
      <c r="CJ46" s="639"/>
      <c r="CK46" s="639"/>
      <c r="CL46" s="639"/>
      <c r="CM46" s="639"/>
      <c r="CN46" s="639"/>
      <c r="CO46" s="639"/>
      <c r="CP46" s="639"/>
      <c r="CQ46" s="640"/>
      <c r="CR46" s="641">
        <v>810022</v>
      </c>
      <c r="CS46" s="642"/>
      <c r="CT46" s="642"/>
      <c r="CU46" s="642"/>
      <c r="CV46" s="642"/>
      <c r="CW46" s="642"/>
      <c r="CX46" s="642"/>
      <c r="CY46" s="643"/>
      <c r="CZ46" s="646">
        <v>4.4000000000000004</v>
      </c>
      <c r="DA46" s="647"/>
      <c r="DB46" s="647"/>
      <c r="DC46" s="742"/>
      <c r="DD46" s="650">
        <v>107182</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c r="CD47" s="755"/>
      <c r="CE47" s="756"/>
      <c r="CF47" s="638" t="s">
        <v>361</v>
      </c>
      <c r="CG47" s="639"/>
      <c r="CH47" s="639"/>
      <c r="CI47" s="639"/>
      <c r="CJ47" s="639"/>
      <c r="CK47" s="639"/>
      <c r="CL47" s="639"/>
      <c r="CM47" s="639"/>
      <c r="CN47" s="639"/>
      <c r="CO47" s="639"/>
      <c r="CP47" s="639"/>
      <c r="CQ47" s="640"/>
      <c r="CR47" s="641">
        <v>899170</v>
      </c>
      <c r="CS47" s="665"/>
      <c r="CT47" s="665"/>
      <c r="CU47" s="665"/>
      <c r="CV47" s="665"/>
      <c r="CW47" s="665"/>
      <c r="CX47" s="665"/>
      <c r="CY47" s="666"/>
      <c r="CZ47" s="646">
        <v>4.9000000000000004</v>
      </c>
      <c r="DA47" s="677"/>
      <c r="DB47" s="677"/>
      <c r="DC47" s="679"/>
      <c r="DD47" s="650">
        <v>200958</v>
      </c>
      <c r="DE47" s="665"/>
      <c r="DF47" s="665"/>
      <c r="DG47" s="665"/>
      <c r="DH47" s="665"/>
      <c r="DI47" s="665"/>
      <c r="DJ47" s="665"/>
      <c r="DK47" s="666"/>
      <c r="DL47" s="736"/>
      <c r="DM47" s="737"/>
      <c r="DN47" s="737"/>
      <c r="DO47" s="737"/>
      <c r="DP47" s="737"/>
      <c r="DQ47" s="737"/>
      <c r="DR47" s="737"/>
      <c r="DS47" s="737"/>
      <c r="DT47" s="737"/>
      <c r="DU47" s="737"/>
      <c r="DV47" s="738"/>
      <c r="DW47" s="739"/>
      <c r="DX47" s="740"/>
      <c r="DY47" s="740"/>
      <c r="DZ47" s="740"/>
      <c r="EA47" s="740"/>
      <c r="EB47" s="740"/>
      <c r="EC47" s="741"/>
    </row>
    <row r="48" spans="2:133">
      <c r="CD48" s="757"/>
      <c r="CE48" s="758"/>
      <c r="CF48" s="638" t="s">
        <v>362</v>
      </c>
      <c r="CG48" s="639"/>
      <c r="CH48" s="639"/>
      <c r="CI48" s="639"/>
      <c r="CJ48" s="639"/>
      <c r="CK48" s="639"/>
      <c r="CL48" s="639"/>
      <c r="CM48" s="639"/>
      <c r="CN48" s="639"/>
      <c r="CO48" s="639"/>
      <c r="CP48" s="639"/>
      <c r="CQ48" s="640"/>
      <c r="CR48" s="641" t="s">
        <v>230</v>
      </c>
      <c r="CS48" s="642"/>
      <c r="CT48" s="642"/>
      <c r="CU48" s="642"/>
      <c r="CV48" s="642"/>
      <c r="CW48" s="642"/>
      <c r="CX48" s="642"/>
      <c r="CY48" s="643"/>
      <c r="CZ48" s="646" t="s">
        <v>230</v>
      </c>
      <c r="DA48" s="647"/>
      <c r="DB48" s="647"/>
      <c r="DC48" s="742"/>
      <c r="DD48" s="650" t="s">
        <v>230</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c r="CD49" s="686" t="s">
        <v>363</v>
      </c>
      <c r="CE49" s="687"/>
      <c r="CF49" s="687"/>
      <c r="CG49" s="687"/>
      <c r="CH49" s="687"/>
      <c r="CI49" s="687"/>
      <c r="CJ49" s="687"/>
      <c r="CK49" s="687"/>
      <c r="CL49" s="687"/>
      <c r="CM49" s="687"/>
      <c r="CN49" s="687"/>
      <c r="CO49" s="687"/>
      <c r="CP49" s="687"/>
      <c r="CQ49" s="688"/>
      <c r="CR49" s="721">
        <v>18248909</v>
      </c>
      <c r="CS49" s="711"/>
      <c r="CT49" s="711"/>
      <c r="CU49" s="711"/>
      <c r="CV49" s="711"/>
      <c r="CW49" s="711"/>
      <c r="CX49" s="711"/>
      <c r="CY49" s="743"/>
      <c r="CZ49" s="726">
        <v>100</v>
      </c>
      <c r="DA49" s="744"/>
      <c r="DB49" s="744"/>
      <c r="DC49" s="745"/>
      <c r="DD49" s="746">
        <v>13088312</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row r="51" spans="82:133" hidden="1"/>
    <row r="52" spans="82:133" hidden="1"/>
    <row r="53" spans="82:133" hidden="1"/>
  </sheetData>
  <sheetProtection algorithmName="SHA-512" hashValue="/bRg/Vys8LZ/JsDqXbJk5LRMrr4vSp4qkBVwKpkpnvJAsetURpFaWsAiuwoOAZmTgtU56RZa/LBy78fDNP3kiQ==" saltValue="NnzvQ/M1vKJIVs9FNyVO2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EA136"/>
  <sheetViews>
    <sheetView view="pageBreakPreview" zoomScale="70" zoomScaleNormal="70"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365</v>
      </c>
      <c r="DK2" s="789"/>
      <c r="DL2" s="789"/>
      <c r="DM2" s="789"/>
      <c r="DN2" s="789"/>
      <c r="DO2" s="790"/>
      <c r="DP2" s="249"/>
      <c r="DQ2" s="788" t="s">
        <v>366</v>
      </c>
      <c r="DR2" s="789"/>
      <c r="DS2" s="789"/>
      <c r="DT2" s="789"/>
      <c r="DU2" s="789"/>
      <c r="DV2" s="789"/>
      <c r="DW2" s="789"/>
      <c r="DX2" s="789"/>
      <c r="DY2" s="789"/>
      <c r="DZ2" s="790"/>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791" t="s">
        <v>367</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782" t="s">
        <v>369</v>
      </c>
      <c r="B5" s="783"/>
      <c r="C5" s="783"/>
      <c r="D5" s="783"/>
      <c r="E5" s="783"/>
      <c r="F5" s="783"/>
      <c r="G5" s="783"/>
      <c r="H5" s="783"/>
      <c r="I5" s="783"/>
      <c r="J5" s="783"/>
      <c r="K5" s="783"/>
      <c r="L5" s="783"/>
      <c r="M5" s="783"/>
      <c r="N5" s="783"/>
      <c r="O5" s="783"/>
      <c r="P5" s="784"/>
      <c r="Q5" s="759" t="s">
        <v>370</v>
      </c>
      <c r="R5" s="760"/>
      <c r="S5" s="760"/>
      <c r="T5" s="760"/>
      <c r="U5" s="761"/>
      <c r="V5" s="759" t="s">
        <v>371</v>
      </c>
      <c r="W5" s="760"/>
      <c r="X5" s="760"/>
      <c r="Y5" s="760"/>
      <c r="Z5" s="761"/>
      <c r="AA5" s="759" t="s">
        <v>372</v>
      </c>
      <c r="AB5" s="760"/>
      <c r="AC5" s="760"/>
      <c r="AD5" s="760"/>
      <c r="AE5" s="760"/>
      <c r="AF5" s="792" t="s">
        <v>373</v>
      </c>
      <c r="AG5" s="760"/>
      <c r="AH5" s="760"/>
      <c r="AI5" s="760"/>
      <c r="AJ5" s="771"/>
      <c r="AK5" s="760" t="s">
        <v>374</v>
      </c>
      <c r="AL5" s="760"/>
      <c r="AM5" s="760"/>
      <c r="AN5" s="760"/>
      <c r="AO5" s="761"/>
      <c r="AP5" s="759" t="s">
        <v>375</v>
      </c>
      <c r="AQ5" s="760"/>
      <c r="AR5" s="760"/>
      <c r="AS5" s="760"/>
      <c r="AT5" s="761"/>
      <c r="AU5" s="759" t="s">
        <v>376</v>
      </c>
      <c r="AV5" s="760"/>
      <c r="AW5" s="760"/>
      <c r="AX5" s="760"/>
      <c r="AY5" s="771"/>
      <c r="AZ5" s="256"/>
      <c r="BA5" s="256"/>
      <c r="BB5" s="256"/>
      <c r="BC5" s="256"/>
      <c r="BD5" s="256"/>
      <c r="BE5" s="257"/>
      <c r="BF5" s="257"/>
      <c r="BG5" s="257"/>
      <c r="BH5" s="257"/>
      <c r="BI5" s="257"/>
      <c r="BJ5" s="257"/>
      <c r="BK5" s="257"/>
      <c r="BL5" s="257"/>
      <c r="BM5" s="257"/>
      <c r="BN5" s="257"/>
      <c r="BO5" s="257"/>
      <c r="BP5" s="257"/>
      <c r="BQ5" s="782" t="s">
        <v>377</v>
      </c>
      <c r="BR5" s="783"/>
      <c r="BS5" s="783"/>
      <c r="BT5" s="783"/>
      <c r="BU5" s="783"/>
      <c r="BV5" s="783"/>
      <c r="BW5" s="783"/>
      <c r="BX5" s="783"/>
      <c r="BY5" s="783"/>
      <c r="BZ5" s="783"/>
      <c r="CA5" s="783"/>
      <c r="CB5" s="783"/>
      <c r="CC5" s="783"/>
      <c r="CD5" s="783"/>
      <c r="CE5" s="783"/>
      <c r="CF5" s="783"/>
      <c r="CG5" s="784"/>
      <c r="CH5" s="759" t="s">
        <v>378</v>
      </c>
      <c r="CI5" s="760"/>
      <c r="CJ5" s="760"/>
      <c r="CK5" s="760"/>
      <c r="CL5" s="761"/>
      <c r="CM5" s="759" t="s">
        <v>379</v>
      </c>
      <c r="CN5" s="760"/>
      <c r="CO5" s="760"/>
      <c r="CP5" s="760"/>
      <c r="CQ5" s="761"/>
      <c r="CR5" s="759" t="s">
        <v>380</v>
      </c>
      <c r="CS5" s="760"/>
      <c r="CT5" s="760"/>
      <c r="CU5" s="760"/>
      <c r="CV5" s="761"/>
      <c r="CW5" s="759" t="s">
        <v>381</v>
      </c>
      <c r="CX5" s="760"/>
      <c r="CY5" s="760"/>
      <c r="CZ5" s="760"/>
      <c r="DA5" s="761"/>
      <c r="DB5" s="759" t="s">
        <v>382</v>
      </c>
      <c r="DC5" s="760"/>
      <c r="DD5" s="760"/>
      <c r="DE5" s="760"/>
      <c r="DF5" s="761"/>
      <c r="DG5" s="765" t="s">
        <v>383</v>
      </c>
      <c r="DH5" s="766"/>
      <c r="DI5" s="766"/>
      <c r="DJ5" s="766"/>
      <c r="DK5" s="767"/>
      <c r="DL5" s="765" t="s">
        <v>384</v>
      </c>
      <c r="DM5" s="766"/>
      <c r="DN5" s="766"/>
      <c r="DO5" s="766"/>
      <c r="DP5" s="767"/>
      <c r="DQ5" s="759" t="s">
        <v>385</v>
      </c>
      <c r="DR5" s="760"/>
      <c r="DS5" s="760"/>
      <c r="DT5" s="760"/>
      <c r="DU5" s="761"/>
      <c r="DV5" s="759" t="s">
        <v>376</v>
      </c>
      <c r="DW5" s="760"/>
      <c r="DX5" s="760"/>
      <c r="DY5" s="760"/>
      <c r="DZ5" s="771"/>
      <c r="EA5" s="254"/>
    </row>
    <row r="6" spans="1:131" s="255" customFormat="1" ht="26.25" customHeight="1" thickBot="1">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c r="A7" s="258">
        <v>1</v>
      </c>
      <c r="B7" s="773" t="s">
        <v>386</v>
      </c>
      <c r="C7" s="774"/>
      <c r="D7" s="774"/>
      <c r="E7" s="774"/>
      <c r="F7" s="774"/>
      <c r="G7" s="774"/>
      <c r="H7" s="774"/>
      <c r="I7" s="774"/>
      <c r="J7" s="774"/>
      <c r="K7" s="774"/>
      <c r="L7" s="774"/>
      <c r="M7" s="774"/>
      <c r="N7" s="774"/>
      <c r="O7" s="774"/>
      <c r="P7" s="775"/>
      <c r="Q7" s="776">
        <v>18868</v>
      </c>
      <c r="R7" s="777"/>
      <c r="S7" s="777"/>
      <c r="T7" s="777"/>
      <c r="U7" s="777"/>
      <c r="V7" s="777">
        <v>18263</v>
      </c>
      <c r="W7" s="777"/>
      <c r="X7" s="777"/>
      <c r="Y7" s="777"/>
      <c r="Z7" s="777"/>
      <c r="AA7" s="777">
        <v>604</v>
      </c>
      <c r="AB7" s="777"/>
      <c r="AC7" s="777"/>
      <c r="AD7" s="777"/>
      <c r="AE7" s="778"/>
      <c r="AF7" s="779">
        <v>527</v>
      </c>
      <c r="AG7" s="780"/>
      <c r="AH7" s="780"/>
      <c r="AI7" s="780"/>
      <c r="AJ7" s="781"/>
      <c r="AK7" s="816">
        <v>715</v>
      </c>
      <c r="AL7" s="817"/>
      <c r="AM7" s="817"/>
      <c r="AN7" s="817"/>
      <c r="AO7" s="817"/>
      <c r="AP7" s="817">
        <v>24851</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613</v>
      </c>
      <c r="BT7" s="821"/>
      <c r="BU7" s="821"/>
      <c r="BV7" s="821"/>
      <c r="BW7" s="821"/>
      <c r="BX7" s="821"/>
      <c r="BY7" s="821"/>
      <c r="BZ7" s="821"/>
      <c r="CA7" s="821"/>
      <c r="CB7" s="821"/>
      <c r="CC7" s="821"/>
      <c r="CD7" s="821"/>
      <c r="CE7" s="821"/>
      <c r="CF7" s="821"/>
      <c r="CG7" s="822"/>
      <c r="CH7" s="813">
        <v>0</v>
      </c>
      <c r="CI7" s="814"/>
      <c r="CJ7" s="814"/>
      <c r="CK7" s="814"/>
      <c r="CL7" s="815"/>
      <c r="CM7" s="813">
        <v>94</v>
      </c>
      <c r="CN7" s="814"/>
      <c r="CO7" s="814"/>
      <c r="CP7" s="814"/>
      <c r="CQ7" s="815"/>
      <c r="CR7" s="813">
        <v>5</v>
      </c>
      <c r="CS7" s="814"/>
      <c r="CT7" s="814"/>
      <c r="CU7" s="814"/>
      <c r="CV7" s="815"/>
      <c r="CW7" s="813" t="s">
        <v>526</v>
      </c>
      <c r="CX7" s="814"/>
      <c r="CY7" s="814"/>
      <c r="CZ7" s="814"/>
      <c r="DA7" s="815"/>
      <c r="DB7" s="813" t="s">
        <v>526</v>
      </c>
      <c r="DC7" s="814"/>
      <c r="DD7" s="814"/>
      <c r="DE7" s="814"/>
      <c r="DF7" s="815"/>
      <c r="DG7" s="813" t="s">
        <v>526</v>
      </c>
      <c r="DH7" s="814"/>
      <c r="DI7" s="814"/>
      <c r="DJ7" s="814"/>
      <c r="DK7" s="815"/>
      <c r="DL7" s="813" t="s">
        <v>526</v>
      </c>
      <c r="DM7" s="814"/>
      <c r="DN7" s="814"/>
      <c r="DO7" s="814"/>
      <c r="DP7" s="815"/>
      <c r="DQ7" s="813" t="s">
        <v>526</v>
      </c>
      <c r="DR7" s="814"/>
      <c r="DS7" s="814"/>
      <c r="DT7" s="814"/>
      <c r="DU7" s="815"/>
      <c r="DV7" s="794"/>
      <c r="DW7" s="795"/>
      <c r="DX7" s="795"/>
      <c r="DY7" s="795"/>
      <c r="DZ7" s="796"/>
      <c r="EA7" s="254"/>
    </row>
    <row r="8" spans="1:131" s="255" customFormat="1" ht="26.25" customHeight="1">
      <c r="A8" s="261">
        <v>2</v>
      </c>
      <c r="B8" s="797" t="s">
        <v>387</v>
      </c>
      <c r="C8" s="798"/>
      <c r="D8" s="798"/>
      <c r="E8" s="798"/>
      <c r="F8" s="798"/>
      <c r="G8" s="798"/>
      <c r="H8" s="798"/>
      <c r="I8" s="798"/>
      <c r="J8" s="798"/>
      <c r="K8" s="798"/>
      <c r="L8" s="798"/>
      <c r="M8" s="798"/>
      <c r="N8" s="798"/>
      <c r="O8" s="798"/>
      <c r="P8" s="799"/>
      <c r="Q8" s="800">
        <v>29</v>
      </c>
      <c r="R8" s="801"/>
      <c r="S8" s="801"/>
      <c r="T8" s="801"/>
      <c r="U8" s="801"/>
      <c r="V8" s="801">
        <v>322</v>
      </c>
      <c r="W8" s="801"/>
      <c r="X8" s="801"/>
      <c r="Y8" s="801"/>
      <c r="Z8" s="801"/>
      <c r="AA8" s="801">
        <v>-293</v>
      </c>
      <c r="AB8" s="801"/>
      <c r="AC8" s="801"/>
      <c r="AD8" s="801"/>
      <c r="AE8" s="802"/>
      <c r="AF8" s="803">
        <v>-293</v>
      </c>
      <c r="AG8" s="804"/>
      <c r="AH8" s="804"/>
      <c r="AI8" s="804"/>
      <c r="AJ8" s="805"/>
      <c r="AK8" s="806">
        <v>6</v>
      </c>
      <c r="AL8" s="807"/>
      <c r="AM8" s="807"/>
      <c r="AN8" s="807"/>
      <c r="AO8" s="807"/>
      <c r="AP8" s="807">
        <v>24</v>
      </c>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c r="BT8" s="811"/>
      <c r="BU8" s="811"/>
      <c r="BV8" s="811"/>
      <c r="BW8" s="811"/>
      <c r="BX8" s="811"/>
      <c r="BY8" s="811"/>
      <c r="BZ8" s="811"/>
      <c r="CA8" s="811"/>
      <c r="CB8" s="811"/>
      <c r="CC8" s="811"/>
      <c r="CD8" s="811"/>
      <c r="CE8" s="811"/>
      <c r="CF8" s="811"/>
      <c r="CG8" s="812"/>
      <c r="CH8" s="823"/>
      <c r="CI8" s="824"/>
      <c r="CJ8" s="824"/>
      <c r="CK8" s="824"/>
      <c r="CL8" s="825"/>
      <c r="CM8" s="823"/>
      <c r="CN8" s="824"/>
      <c r="CO8" s="824"/>
      <c r="CP8" s="824"/>
      <c r="CQ8" s="825"/>
      <c r="CR8" s="823"/>
      <c r="CS8" s="824"/>
      <c r="CT8" s="824"/>
      <c r="CU8" s="824"/>
      <c r="CV8" s="825"/>
      <c r="CW8" s="823"/>
      <c r="CX8" s="824"/>
      <c r="CY8" s="824"/>
      <c r="CZ8" s="824"/>
      <c r="DA8" s="825"/>
      <c r="DB8" s="823"/>
      <c r="DC8" s="824"/>
      <c r="DD8" s="824"/>
      <c r="DE8" s="824"/>
      <c r="DF8" s="825"/>
      <c r="DG8" s="823"/>
      <c r="DH8" s="824"/>
      <c r="DI8" s="824"/>
      <c r="DJ8" s="824"/>
      <c r="DK8" s="825"/>
      <c r="DL8" s="823"/>
      <c r="DM8" s="824"/>
      <c r="DN8" s="824"/>
      <c r="DO8" s="824"/>
      <c r="DP8" s="825"/>
      <c r="DQ8" s="823"/>
      <c r="DR8" s="824"/>
      <c r="DS8" s="824"/>
      <c r="DT8" s="824"/>
      <c r="DU8" s="825"/>
      <c r="DV8" s="826"/>
      <c r="DW8" s="827"/>
      <c r="DX8" s="827"/>
      <c r="DY8" s="827"/>
      <c r="DZ8" s="828"/>
      <c r="EA8" s="254"/>
    </row>
    <row r="9" spans="1:131" s="255" customFormat="1" ht="26.25" customHeight="1">
      <c r="A9" s="261">
        <v>3</v>
      </c>
      <c r="B9" s="797" t="s">
        <v>388</v>
      </c>
      <c r="C9" s="798"/>
      <c r="D9" s="798"/>
      <c r="E9" s="798"/>
      <c r="F9" s="798"/>
      <c r="G9" s="798"/>
      <c r="H9" s="798"/>
      <c r="I9" s="798"/>
      <c r="J9" s="798"/>
      <c r="K9" s="798"/>
      <c r="L9" s="798"/>
      <c r="M9" s="798"/>
      <c r="N9" s="798"/>
      <c r="O9" s="798"/>
      <c r="P9" s="799"/>
      <c r="Q9" s="800">
        <v>32</v>
      </c>
      <c r="R9" s="801"/>
      <c r="S9" s="801"/>
      <c r="T9" s="801"/>
      <c r="U9" s="801"/>
      <c r="V9" s="801">
        <v>31</v>
      </c>
      <c r="W9" s="801"/>
      <c r="X9" s="801"/>
      <c r="Y9" s="801"/>
      <c r="Z9" s="801"/>
      <c r="AA9" s="801">
        <v>1</v>
      </c>
      <c r="AB9" s="801"/>
      <c r="AC9" s="801"/>
      <c r="AD9" s="801"/>
      <c r="AE9" s="802"/>
      <c r="AF9" s="803">
        <v>1</v>
      </c>
      <c r="AG9" s="804"/>
      <c r="AH9" s="804"/>
      <c r="AI9" s="804"/>
      <c r="AJ9" s="805"/>
      <c r="AK9" s="806">
        <v>10</v>
      </c>
      <c r="AL9" s="807"/>
      <c r="AM9" s="807"/>
      <c r="AN9" s="807"/>
      <c r="AO9" s="807"/>
      <c r="AP9" s="807" t="s">
        <v>612</v>
      </c>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c r="BT9" s="811"/>
      <c r="BU9" s="811"/>
      <c r="BV9" s="811"/>
      <c r="BW9" s="811"/>
      <c r="BX9" s="811"/>
      <c r="BY9" s="811"/>
      <c r="BZ9" s="811"/>
      <c r="CA9" s="811"/>
      <c r="CB9" s="811"/>
      <c r="CC9" s="811"/>
      <c r="CD9" s="811"/>
      <c r="CE9" s="811"/>
      <c r="CF9" s="811"/>
      <c r="CG9" s="812"/>
      <c r="CH9" s="823"/>
      <c r="CI9" s="824"/>
      <c r="CJ9" s="824"/>
      <c r="CK9" s="824"/>
      <c r="CL9" s="825"/>
      <c r="CM9" s="823"/>
      <c r="CN9" s="824"/>
      <c r="CO9" s="824"/>
      <c r="CP9" s="824"/>
      <c r="CQ9" s="825"/>
      <c r="CR9" s="823"/>
      <c r="CS9" s="824"/>
      <c r="CT9" s="824"/>
      <c r="CU9" s="824"/>
      <c r="CV9" s="825"/>
      <c r="CW9" s="823"/>
      <c r="CX9" s="824"/>
      <c r="CY9" s="824"/>
      <c r="CZ9" s="824"/>
      <c r="DA9" s="825"/>
      <c r="DB9" s="823"/>
      <c r="DC9" s="824"/>
      <c r="DD9" s="824"/>
      <c r="DE9" s="824"/>
      <c r="DF9" s="825"/>
      <c r="DG9" s="823"/>
      <c r="DH9" s="824"/>
      <c r="DI9" s="824"/>
      <c r="DJ9" s="824"/>
      <c r="DK9" s="825"/>
      <c r="DL9" s="823"/>
      <c r="DM9" s="824"/>
      <c r="DN9" s="824"/>
      <c r="DO9" s="824"/>
      <c r="DP9" s="825"/>
      <c r="DQ9" s="823"/>
      <c r="DR9" s="824"/>
      <c r="DS9" s="824"/>
      <c r="DT9" s="824"/>
      <c r="DU9" s="825"/>
      <c r="DV9" s="826"/>
      <c r="DW9" s="827"/>
      <c r="DX9" s="827"/>
      <c r="DY9" s="827"/>
      <c r="DZ9" s="828"/>
      <c r="EA9" s="254"/>
    </row>
    <row r="10" spans="1:131" s="255" customFormat="1" ht="26.25" customHeight="1">
      <c r="A10" s="261">
        <v>4</v>
      </c>
      <c r="B10" s="797" t="s">
        <v>389</v>
      </c>
      <c r="C10" s="798"/>
      <c r="D10" s="798"/>
      <c r="E10" s="798"/>
      <c r="F10" s="798"/>
      <c r="G10" s="798"/>
      <c r="H10" s="798"/>
      <c r="I10" s="798"/>
      <c r="J10" s="798"/>
      <c r="K10" s="798"/>
      <c r="L10" s="798"/>
      <c r="M10" s="798"/>
      <c r="N10" s="798"/>
      <c r="O10" s="798"/>
      <c r="P10" s="799"/>
      <c r="Q10" s="800">
        <v>74</v>
      </c>
      <c r="R10" s="801"/>
      <c r="S10" s="801"/>
      <c r="T10" s="801"/>
      <c r="U10" s="801"/>
      <c r="V10" s="801">
        <v>74</v>
      </c>
      <c r="W10" s="801"/>
      <c r="X10" s="801"/>
      <c r="Y10" s="801"/>
      <c r="Z10" s="801"/>
      <c r="AA10" s="801" t="s">
        <v>612</v>
      </c>
      <c r="AB10" s="801"/>
      <c r="AC10" s="801"/>
      <c r="AD10" s="801"/>
      <c r="AE10" s="802"/>
      <c r="AF10" s="803" t="s">
        <v>390</v>
      </c>
      <c r="AG10" s="804"/>
      <c r="AH10" s="804"/>
      <c r="AI10" s="804"/>
      <c r="AJ10" s="805"/>
      <c r="AK10" s="806">
        <v>74</v>
      </c>
      <c r="AL10" s="807"/>
      <c r="AM10" s="807"/>
      <c r="AN10" s="807"/>
      <c r="AO10" s="807"/>
      <c r="AP10" s="807">
        <v>331</v>
      </c>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customHeight="1">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391</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c r="A23" s="264" t="s">
        <v>392</v>
      </c>
      <c r="B23" s="832" t="s">
        <v>393</v>
      </c>
      <c r="C23" s="833"/>
      <c r="D23" s="833"/>
      <c r="E23" s="833"/>
      <c r="F23" s="833"/>
      <c r="G23" s="833"/>
      <c r="H23" s="833"/>
      <c r="I23" s="833"/>
      <c r="J23" s="833"/>
      <c r="K23" s="833"/>
      <c r="L23" s="833"/>
      <c r="M23" s="833"/>
      <c r="N23" s="833"/>
      <c r="O23" s="833"/>
      <c r="P23" s="834"/>
      <c r="Q23" s="835">
        <v>18923</v>
      </c>
      <c r="R23" s="836"/>
      <c r="S23" s="836"/>
      <c r="T23" s="836"/>
      <c r="U23" s="836"/>
      <c r="V23" s="836">
        <v>18611</v>
      </c>
      <c r="W23" s="836"/>
      <c r="X23" s="836"/>
      <c r="Y23" s="836"/>
      <c r="Z23" s="836"/>
      <c r="AA23" s="836">
        <v>312</v>
      </c>
      <c r="AB23" s="836"/>
      <c r="AC23" s="836"/>
      <c r="AD23" s="836"/>
      <c r="AE23" s="837"/>
      <c r="AF23" s="838">
        <v>235</v>
      </c>
      <c r="AG23" s="836"/>
      <c r="AH23" s="836"/>
      <c r="AI23" s="836"/>
      <c r="AJ23" s="839"/>
      <c r="AK23" s="840"/>
      <c r="AL23" s="841"/>
      <c r="AM23" s="841"/>
      <c r="AN23" s="841"/>
      <c r="AO23" s="841"/>
      <c r="AP23" s="836">
        <v>25206</v>
      </c>
      <c r="AQ23" s="836"/>
      <c r="AR23" s="836"/>
      <c r="AS23" s="836"/>
      <c r="AT23" s="836"/>
      <c r="AU23" s="842"/>
      <c r="AV23" s="842"/>
      <c r="AW23" s="842"/>
      <c r="AX23" s="842"/>
      <c r="AY23" s="843"/>
      <c r="AZ23" s="851" t="s">
        <v>394</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c r="A24" s="850" t="s">
        <v>395</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c r="A25" s="791" t="s">
        <v>396</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c r="A26" s="782" t="s">
        <v>369</v>
      </c>
      <c r="B26" s="783"/>
      <c r="C26" s="783"/>
      <c r="D26" s="783"/>
      <c r="E26" s="783"/>
      <c r="F26" s="783"/>
      <c r="G26" s="783"/>
      <c r="H26" s="783"/>
      <c r="I26" s="783"/>
      <c r="J26" s="783"/>
      <c r="K26" s="783"/>
      <c r="L26" s="783"/>
      <c r="M26" s="783"/>
      <c r="N26" s="783"/>
      <c r="O26" s="783"/>
      <c r="P26" s="784"/>
      <c r="Q26" s="759" t="s">
        <v>397</v>
      </c>
      <c r="R26" s="760"/>
      <c r="S26" s="760"/>
      <c r="T26" s="760"/>
      <c r="U26" s="761"/>
      <c r="V26" s="759" t="s">
        <v>398</v>
      </c>
      <c r="W26" s="760"/>
      <c r="X26" s="760"/>
      <c r="Y26" s="760"/>
      <c r="Z26" s="761"/>
      <c r="AA26" s="759" t="s">
        <v>399</v>
      </c>
      <c r="AB26" s="760"/>
      <c r="AC26" s="760"/>
      <c r="AD26" s="760"/>
      <c r="AE26" s="760"/>
      <c r="AF26" s="854" t="s">
        <v>400</v>
      </c>
      <c r="AG26" s="855"/>
      <c r="AH26" s="855"/>
      <c r="AI26" s="855"/>
      <c r="AJ26" s="856"/>
      <c r="AK26" s="760" t="s">
        <v>401</v>
      </c>
      <c r="AL26" s="760"/>
      <c r="AM26" s="760"/>
      <c r="AN26" s="760"/>
      <c r="AO26" s="761"/>
      <c r="AP26" s="759" t="s">
        <v>402</v>
      </c>
      <c r="AQ26" s="760"/>
      <c r="AR26" s="760"/>
      <c r="AS26" s="760"/>
      <c r="AT26" s="761"/>
      <c r="AU26" s="759" t="s">
        <v>403</v>
      </c>
      <c r="AV26" s="760"/>
      <c r="AW26" s="760"/>
      <c r="AX26" s="760"/>
      <c r="AY26" s="761"/>
      <c r="AZ26" s="759" t="s">
        <v>404</v>
      </c>
      <c r="BA26" s="760"/>
      <c r="BB26" s="760"/>
      <c r="BC26" s="760"/>
      <c r="BD26" s="761"/>
      <c r="BE26" s="759" t="s">
        <v>376</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c r="A28" s="266">
        <v>1</v>
      </c>
      <c r="B28" s="773" t="s">
        <v>405</v>
      </c>
      <c r="C28" s="774"/>
      <c r="D28" s="774"/>
      <c r="E28" s="774"/>
      <c r="F28" s="774"/>
      <c r="G28" s="774"/>
      <c r="H28" s="774"/>
      <c r="I28" s="774"/>
      <c r="J28" s="774"/>
      <c r="K28" s="774"/>
      <c r="L28" s="774"/>
      <c r="M28" s="774"/>
      <c r="N28" s="774"/>
      <c r="O28" s="774"/>
      <c r="P28" s="775"/>
      <c r="Q28" s="864">
        <v>4207</v>
      </c>
      <c r="R28" s="865"/>
      <c r="S28" s="865"/>
      <c r="T28" s="865"/>
      <c r="U28" s="865"/>
      <c r="V28" s="865">
        <v>4101</v>
      </c>
      <c r="W28" s="865"/>
      <c r="X28" s="865"/>
      <c r="Y28" s="865"/>
      <c r="Z28" s="865"/>
      <c r="AA28" s="865">
        <v>106</v>
      </c>
      <c r="AB28" s="865"/>
      <c r="AC28" s="865"/>
      <c r="AD28" s="865"/>
      <c r="AE28" s="866"/>
      <c r="AF28" s="867">
        <v>106</v>
      </c>
      <c r="AG28" s="865"/>
      <c r="AH28" s="865"/>
      <c r="AI28" s="865"/>
      <c r="AJ28" s="868"/>
      <c r="AK28" s="869">
        <v>340</v>
      </c>
      <c r="AL28" s="860"/>
      <c r="AM28" s="860"/>
      <c r="AN28" s="860"/>
      <c r="AO28" s="860"/>
      <c r="AP28" s="860">
        <v>7</v>
      </c>
      <c r="AQ28" s="860"/>
      <c r="AR28" s="860"/>
      <c r="AS28" s="860"/>
      <c r="AT28" s="860"/>
      <c r="AU28" s="860">
        <v>2</v>
      </c>
      <c r="AV28" s="860"/>
      <c r="AW28" s="860"/>
      <c r="AX28" s="860"/>
      <c r="AY28" s="860"/>
      <c r="AZ28" s="861" t="s">
        <v>526</v>
      </c>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c r="A29" s="266">
        <v>2</v>
      </c>
      <c r="B29" s="797" t="s">
        <v>406</v>
      </c>
      <c r="C29" s="798"/>
      <c r="D29" s="798"/>
      <c r="E29" s="798"/>
      <c r="F29" s="798"/>
      <c r="G29" s="798"/>
      <c r="H29" s="798"/>
      <c r="I29" s="798"/>
      <c r="J29" s="798"/>
      <c r="K29" s="798"/>
      <c r="L29" s="798"/>
      <c r="M29" s="798"/>
      <c r="N29" s="798"/>
      <c r="O29" s="798"/>
      <c r="P29" s="799"/>
      <c r="Q29" s="800">
        <v>4168</v>
      </c>
      <c r="R29" s="801"/>
      <c r="S29" s="801"/>
      <c r="T29" s="801"/>
      <c r="U29" s="801"/>
      <c r="V29" s="801">
        <v>4077</v>
      </c>
      <c r="W29" s="801"/>
      <c r="X29" s="801"/>
      <c r="Y29" s="801"/>
      <c r="Z29" s="801"/>
      <c r="AA29" s="801">
        <v>91</v>
      </c>
      <c r="AB29" s="801"/>
      <c r="AC29" s="801"/>
      <c r="AD29" s="801"/>
      <c r="AE29" s="802"/>
      <c r="AF29" s="803">
        <v>91</v>
      </c>
      <c r="AG29" s="804"/>
      <c r="AH29" s="804"/>
      <c r="AI29" s="804"/>
      <c r="AJ29" s="805"/>
      <c r="AK29" s="872">
        <v>543</v>
      </c>
      <c r="AL29" s="873"/>
      <c r="AM29" s="873"/>
      <c r="AN29" s="873"/>
      <c r="AO29" s="873"/>
      <c r="AP29" s="873" t="s">
        <v>526</v>
      </c>
      <c r="AQ29" s="873"/>
      <c r="AR29" s="873"/>
      <c r="AS29" s="873"/>
      <c r="AT29" s="873"/>
      <c r="AU29" s="873" t="s">
        <v>526</v>
      </c>
      <c r="AV29" s="873"/>
      <c r="AW29" s="873"/>
      <c r="AX29" s="873"/>
      <c r="AY29" s="873"/>
      <c r="AZ29" s="874" t="s">
        <v>526</v>
      </c>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c r="A30" s="266">
        <v>3</v>
      </c>
      <c r="B30" s="797" t="s">
        <v>407</v>
      </c>
      <c r="C30" s="798"/>
      <c r="D30" s="798"/>
      <c r="E30" s="798"/>
      <c r="F30" s="798"/>
      <c r="G30" s="798"/>
      <c r="H30" s="798"/>
      <c r="I30" s="798"/>
      <c r="J30" s="798"/>
      <c r="K30" s="798"/>
      <c r="L30" s="798"/>
      <c r="M30" s="798"/>
      <c r="N30" s="798"/>
      <c r="O30" s="798"/>
      <c r="P30" s="799"/>
      <c r="Q30" s="800">
        <v>489</v>
      </c>
      <c r="R30" s="801"/>
      <c r="S30" s="801"/>
      <c r="T30" s="801"/>
      <c r="U30" s="801"/>
      <c r="V30" s="801">
        <v>488</v>
      </c>
      <c r="W30" s="801"/>
      <c r="X30" s="801"/>
      <c r="Y30" s="801"/>
      <c r="Z30" s="801"/>
      <c r="AA30" s="801">
        <v>1</v>
      </c>
      <c r="AB30" s="801"/>
      <c r="AC30" s="801"/>
      <c r="AD30" s="801"/>
      <c r="AE30" s="802"/>
      <c r="AF30" s="803">
        <v>1</v>
      </c>
      <c r="AG30" s="804"/>
      <c r="AH30" s="804"/>
      <c r="AI30" s="804"/>
      <c r="AJ30" s="805"/>
      <c r="AK30" s="872">
        <v>135</v>
      </c>
      <c r="AL30" s="873"/>
      <c r="AM30" s="873"/>
      <c r="AN30" s="873"/>
      <c r="AO30" s="873"/>
      <c r="AP30" s="873" t="s">
        <v>526</v>
      </c>
      <c r="AQ30" s="873"/>
      <c r="AR30" s="873"/>
      <c r="AS30" s="873"/>
      <c r="AT30" s="873"/>
      <c r="AU30" s="873" t="s">
        <v>526</v>
      </c>
      <c r="AV30" s="873"/>
      <c r="AW30" s="873"/>
      <c r="AX30" s="873"/>
      <c r="AY30" s="873"/>
      <c r="AZ30" s="874" t="s">
        <v>526</v>
      </c>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c r="A31" s="266">
        <v>4</v>
      </c>
      <c r="B31" s="797" t="s">
        <v>408</v>
      </c>
      <c r="C31" s="798"/>
      <c r="D31" s="798"/>
      <c r="E31" s="798"/>
      <c r="F31" s="798"/>
      <c r="G31" s="798"/>
      <c r="H31" s="798"/>
      <c r="I31" s="798"/>
      <c r="J31" s="798"/>
      <c r="K31" s="798"/>
      <c r="L31" s="798"/>
      <c r="M31" s="798"/>
      <c r="N31" s="798"/>
      <c r="O31" s="798"/>
      <c r="P31" s="799"/>
      <c r="Q31" s="800">
        <v>169</v>
      </c>
      <c r="R31" s="801"/>
      <c r="S31" s="801"/>
      <c r="T31" s="801"/>
      <c r="U31" s="801"/>
      <c r="V31" s="801">
        <v>42</v>
      </c>
      <c r="W31" s="801"/>
      <c r="X31" s="801"/>
      <c r="Y31" s="801"/>
      <c r="Z31" s="801"/>
      <c r="AA31" s="801">
        <v>127</v>
      </c>
      <c r="AB31" s="801"/>
      <c r="AC31" s="801"/>
      <c r="AD31" s="801"/>
      <c r="AE31" s="802"/>
      <c r="AF31" s="803">
        <v>-77</v>
      </c>
      <c r="AG31" s="804"/>
      <c r="AH31" s="804"/>
      <c r="AI31" s="804"/>
      <c r="AJ31" s="805"/>
      <c r="AK31" s="872">
        <v>147</v>
      </c>
      <c r="AL31" s="873"/>
      <c r="AM31" s="873"/>
      <c r="AN31" s="873"/>
      <c r="AO31" s="873"/>
      <c r="AP31" s="873" t="s">
        <v>526</v>
      </c>
      <c r="AQ31" s="873"/>
      <c r="AR31" s="873"/>
      <c r="AS31" s="873"/>
      <c r="AT31" s="873"/>
      <c r="AU31" s="873" t="s">
        <v>526</v>
      </c>
      <c r="AV31" s="873"/>
      <c r="AW31" s="873"/>
      <c r="AX31" s="873"/>
      <c r="AY31" s="873"/>
      <c r="AZ31" s="874">
        <v>24.7</v>
      </c>
      <c r="BA31" s="874"/>
      <c r="BB31" s="874"/>
      <c r="BC31" s="874"/>
      <c r="BD31" s="874"/>
      <c r="BE31" s="870" t="s">
        <v>409</v>
      </c>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c r="A32" s="266">
        <v>5</v>
      </c>
      <c r="B32" s="797" t="s">
        <v>410</v>
      </c>
      <c r="C32" s="798"/>
      <c r="D32" s="798"/>
      <c r="E32" s="798"/>
      <c r="F32" s="798"/>
      <c r="G32" s="798"/>
      <c r="H32" s="798"/>
      <c r="I32" s="798"/>
      <c r="J32" s="798"/>
      <c r="K32" s="798"/>
      <c r="L32" s="798"/>
      <c r="M32" s="798"/>
      <c r="N32" s="798"/>
      <c r="O32" s="798"/>
      <c r="P32" s="799"/>
      <c r="Q32" s="800">
        <v>3356</v>
      </c>
      <c r="R32" s="801"/>
      <c r="S32" s="801"/>
      <c r="T32" s="801"/>
      <c r="U32" s="801"/>
      <c r="V32" s="801">
        <v>3557</v>
      </c>
      <c r="W32" s="801"/>
      <c r="X32" s="801"/>
      <c r="Y32" s="801"/>
      <c r="Z32" s="801"/>
      <c r="AA32" s="801">
        <v>-201</v>
      </c>
      <c r="AB32" s="801"/>
      <c r="AC32" s="801"/>
      <c r="AD32" s="801"/>
      <c r="AE32" s="802"/>
      <c r="AF32" s="803">
        <v>437</v>
      </c>
      <c r="AG32" s="804"/>
      <c r="AH32" s="804"/>
      <c r="AI32" s="804"/>
      <c r="AJ32" s="805"/>
      <c r="AK32" s="872">
        <v>263</v>
      </c>
      <c r="AL32" s="873"/>
      <c r="AM32" s="873"/>
      <c r="AN32" s="873"/>
      <c r="AO32" s="873"/>
      <c r="AP32" s="873">
        <v>3061</v>
      </c>
      <c r="AQ32" s="873"/>
      <c r="AR32" s="873"/>
      <c r="AS32" s="873"/>
      <c r="AT32" s="873"/>
      <c r="AU32" s="873">
        <v>1638</v>
      </c>
      <c r="AV32" s="873"/>
      <c r="AW32" s="873"/>
      <c r="AX32" s="873"/>
      <c r="AY32" s="873"/>
      <c r="AZ32" s="874" t="s">
        <v>526</v>
      </c>
      <c r="BA32" s="874"/>
      <c r="BB32" s="874"/>
      <c r="BC32" s="874"/>
      <c r="BD32" s="874"/>
      <c r="BE32" s="870" t="s">
        <v>411</v>
      </c>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c r="A33" s="266">
        <v>6</v>
      </c>
      <c r="B33" s="797" t="s">
        <v>412</v>
      </c>
      <c r="C33" s="798"/>
      <c r="D33" s="798"/>
      <c r="E33" s="798"/>
      <c r="F33" s="798"/>
      <c r="G33" s="798"/>
      <c r="H33" s="798"/>
      <c r="I33" s="798"/>
      <c r="J33" s="798"/>
      <c r="K33" s="798"/>
      <c r="L33" s="798"/>
      <c r="M33" s="798"/>
      <c r="N33" s="798"/>
      <c r="O33" s="798"/>
      <c r="P33" s="799"/>
      <c r="Q33" s="800">
        <v>492</v>
      </c>
      <c r="R33" s="801"/>
      <c r="S33" s="801"/>
      <c r="T33" s="801"/>
      <c r="U33" s="801"/>
      <c r="V33" s="801">
        <v>514</v>
      </c>
      <c r="W33" s="801"/>
      <c r="X33" s="801"/>
      <c r="Y33" s="801"/>
      <c r="Z33" s="801"/>
      <c r="AA33" s="801">
        <v>-22</v>
      </c>
      <c r="AB33" s="801"/>
      <c r="AC33" s="801"/>
      <c r="AD33" s="801"/>
      <c r="AE33" s="802"/>
      <c r="AF33" s="803">
        <v>306</v>
      </c>
      <c r="AG33" s="804"/>
      <c r="AH33" s="804"/>
      <c r="AI33" s="804"/>
      <c r="AJ33" s="805"/>
      <c r="AK33" s="872">
        <v>12</v>
      </c>
      <c r="AL33" s="873"/>
      <c r="AM33" s="873"/>
      <c r="AN33" s="873"/>
      <c r="AO33" s="873"/>
      <c r="AP33" s="873">
        <v>547</v>
      </c>
      <c r="AQ33" s="873"/>
      <c r="AR33" s="873"/>
      <c r="AS33" s="873"/>
      <c r="AT33" s="873"/>
      <c r="AU33" s="873" t="s">
        <v>526</v>
      </c>
      <c r="AV33" s="873"/>
      <c r="AW33" s="873"/>
      <c r="AX33" s="873"/>
      <c r="AY33" s="873"/>
      <c r="AZ33" s="874" t="s">
        <v>526</v>
      </c>
      <c r="BA33" s="874"/>
      <c r="BB33" s="874"/>
      <c r="BC33" s="874"/>
      <c r="BD33" s="874"/>
      <c r="BE33" s="870" t="s">
        <v>413</v>
      </c>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c r="A34" s="266">
        <v>7</v>
      </c>
      <c r="B34" s="797" t="s">
        <v>414</v>
      </c>
      <c r="C34" s="798"/>
      <c r="D34" s="798"/>
      <c r="E34" s="798"/>
      <c r="F34" s="798"/>
      <c r="G34" s="798"/>
      <c r="H34" s="798"/>
      <c r="I34" s="798"/>
      <c r="J34" s="798"/>
      <c r="K34" s="798"/>
      <c r="L34" s="798"/>
      <c r="M34" s="798"/>
      <c r="N34" s="798"/>
      <c r="O34" s="798"/>
      <c r="P34" s="799"/>
      <c r="Q34" s="800">
        <v>1083</v>
      </c>
      <c r="R34" s="801"/>
      <c r="S34" s="801"/>
      <c r="T34" s="801"/>
      <c r="U34" s="801"/>
      <c r="V34" s="801">
        <v>1077</v>
      </c>
      <c r="W34" s="801"/>
      <c r="X34" s="801"/>
      <c r="Y34" s="801"/>
      <c r="Z34" s="801"/>
      <c r="AA34" s="801">
        <v>6</v>
      </c>
      <c r="AB34" s="801"/>
      <c r="AC34" s="801"/>
      <c r="AD34" s="801"/>
      <c r="AE34" s="802"/>
      <c r="AF34" s="803">
        <v>1073</v>
      </c>
      <c r="AG34" s="804"/>
      <c r="AH34" s="804"/>
      <c r="AI34" s="804"/>
      <c r="AJ34" s="805"/>
      <c r="AK34" s="872">
        <v>163</v>
      </c>
      <c r="AL34" s="873"/>
      <c r="AM34" s="873"/>
      <c r="AN34" s="873"/>
      <c r="AO34" s="873"/>
      <c r="AP34" s="873">
        <v>3606</v>
      </c>
      <c r="AQ34" s="873"/>
      <c r="AR34" s="873"/>
      <c r="AS34" s="873"/>
      <c r="AT34" s="873"/>
      <c r="AU34" s="873">
        <v>1150</v>
      </c>
      <c r="AV34" s="873"/>
      <c r="AW34" s="873"/>
      <c r="AX34" s="873"/>
      <c r="AY34" s="873"/>
      <c r="AZ34" s="874" t="s">
        <v>526</v>
      </c>
      <c r="BA34" s="874"/>
      <c r="BB34" s="874"/>
      <c r="BC34" s="874"/>
      <c r="BD34" s="874"/>
      <c r="BE34" s="870" t="s">
        <v>409</v>
      </c>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c r="A35" s="266">
        <v>8</v>
      </c>
      <c r="B35" s="797" t="s">
        <v>415</v>
      </c>
      <c r="C35" s="798"/>
      <c r="D35" s="798"/>
      <c r="E35" s="798"/>
      <c r="F35" s="798"/>
      <c r="G35" s="798"/>
      <c r="H35" s="798"/>
      <c r="I35" s="798"/>
      <c r="J35" s="798"/>
      <c r="K35" s="798"/>
      <c r="L35" s="798"/>
      <c r="M35" s="798"/>
      <c r="N35" s="798"/>
      <c r="O35" s="798"/>
      <c r="P35" s="799"/>
      <c r="Q35" s="800">
        <v>762</v>
      </c>
      <c r="R35" s="801"/>
      <c r="S35" s="801"/>
      <c r="T35" s="801"/>
      <c r="U35" s="801"/>
      <c r="V35" s="801">
        <v>754</v>
      </c>
      <c r="W35" s="801"/>
      <c r="X35" s="801"/>
      <c r="Y35" s="801"/>
      <c r="Z35" s="801"/>
      <c r="AA35" s="801">
        <v>7</v>
      </c>
      <c r="AB35" s="801"/>
      <c r="AC35" s="801"/>
      <c r="AD35" s="801"/>
      <c r="AE35" s="802"/>
      <c r="AF35" s="803">
        <v>7</v>
      </c>
      <c r="AG35" s="804"/>
      <c r="AH35" s="804"/>
      <c r="AI35" s="804"/>
      <c r="AJ35" s="805"/>
      <c r="AK35" s="872">
        <v>375</v>
      </c>
      <c r="AL35" s="873"/>
      <c r="AM35" s="873"/>
      <c r="AN35" s="873"/>
      <c r="AO35" s="873"/>
      <c r="AP35" s="873">
        <v>4345</v>
      </c>
      <c r="AQ35" s="873"/>
      <c r="AR35" s="873"/>
      <c r="AS35" s="873"/>
      <c r="AT35" s="873"/>
      <c r="AU35" s="873">
        <v>3529</v>
      </c>
      <c r="AV35" s="873"/>
      <c r="AW35" s="873"/>
      <c r="AX35" s="873"/>
      <c r="AY35" s="873"/>
      <c r="AZ35" s="874" t="s">
        <v>526</v>
      </c>
      <c r="BA35" s="874"/>
      <c r="BB35" s="874"/>
      <c r="BC35" s="874"/>
      <c r="BD35" s="874"/>
      <c r="BE35" s="870" t="s">
        <v>416</v>
      </c>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417</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c r="A63" s="264" t="s">
        <v>392</v>
      </c>
      <c r="B63" s="832" t="s">
        <v>418</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1944</v>
      </c>
      <c r="AG63" s="884"/>
      <c r="AH63" s="884"/>
      <c r="AI63" s="884"/>
      <c r="AJ63" s="885"/>
      <c r="AK63" s="886"/>
      <c r="AL63" s="881"/>
      <c r="AM63" s="881"/>
      <c r="AN63" s="881"/>
      <c r="AO63" s="881"/>
      <c r="AP63" s="884">
        <v>11566</v>
      </c>
      <c r="AQ63" s="884"/>
      <c r="AR63" s="884"/>
      <c r="AS63" s="884"/>
      <c r="AT63" s="884"/>
      <c r="AU63" s="884">
        <v>6318</v>
      </c>
      <c r="AV63" s="884"/>
      <c r="AW63" s="884"/>
      <c r="AX63" s="884"/>
      <c r="AY63" s="884"/>
      <c r="AZ63" s="888"/>
      <c r="BA63" s="888"/>
      <c r="BB63" s="888"/>
      <c r="BC63" s="888"/>
      <c r="BD63" s="888"/>
      <c r="BE63" s="889"/>
      <c r="BF63" s="889"/>
      <c r="BG63" s="889"/>
      <c r="BH63" s="889"/>
      <c r="BI63" s="890"/>
      <c r="BJ63" s="891" t="s">
        <v>230</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c r="A65" s="252" t="s">
        <v>419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c r="A66" s="782" t="s">
        <v>420</v>
      </c>
      <c r="B66" s="783"/>
      <c r="C66" s="783"/>
      <c r="D66" s="783"/>
      <c r="E66" s="783"/>
      <c r="F66" s="783"/>
      <c r="G66" s="783"/>
      <c r="H66" s="783"/>
      <c r="I66" s="783"/>
      <c r="J66" s="783"/>
      <c r="K66" s="783"/>
      <c r="L66" s="783"/>
      <c r="M66" s="783"/>
      <c r="N66" s="783"/>
      <c r="O66" s="783"/>
      <c r="P66" s="784"/>
      <c r="Q66" s="759" t="s">
        <v>421</v>
      </c>
      <c r="R66" s="760"/>
      <c r="S66" s="760"/>
      <c r="T66" s="760"/>
      <c r="U66" s="761"/>
      <c r="V66" s="759" t="s">
        <v>422</v>
      </c>
      <c r="W66" s="760"/>
      <c r="X66" s="760"/>
      <c r="Y66" s="760"/>
      <c r="Z66" s="761"/>
      <c r="AA66" s="759" t="s">
        <v>423</v>
      </c>
      <c r="AB66" s="760"/>
      <c r="AC66" s="760"/>
      <c r="AD66" s="760"/>
      <c r="AE66" s="761"/>
      <c r="AF66" s="894" t="s">
        <v>424</v>
      </c>
      <c r="AG66" s="855"/>
      <c r="AH66" s="855"/>
      <c r="AI66" s="855"/>
      <c r="AJ66" s="895"/>
      <c r="AK66" s="759" t="s">
        <v>425</v>
      </c>
      <c r="AL66" s="783"/>
      <c r="AM66" s="783"/>
      <c r="AN66" s="783"/>
      <c r="AO66" s="784"/>
      <c r="AP66" s="759" t="s">
        <v>426</v>
      </c>
      <c r="AQ66" s="760"/>
      <c r="AR66" s="760"/>
      <c r="AS66" s="760"/>
      <c r="AT66" s="761"/>
      <c r="AU66" s="759" t="s">
        <v>427</v>
      </c>
      <c r="AV66" s="760"/>
      <c r="AW66" s="760"/>
      <c r="AX66" s="760"/>
      <c r="AY66" s="761"/>
      <c r="AZ66" s="759" t="s">
        <v>376</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c r="A68" s="258">
        <v>1</v>
      </c>
      <c r="B68" s="911" t="s">
        <v>603</v>
      </c>
      <c r="C68" s="912"/>
      <c r="D68" s="912"/>
      <c r="E68" s="912"/>
      <c r="F68" s="912"/>
      <c r="G68" s="912"/>
      <c r="H68" s="912"/>
      <c r="I68" s="912"/>
      <c r="J68" s="912"/>
      <c r="K68" s="912"/>
      <c r="L68" s="912"/>
      <c r="M68" s="912"/>
      <c r="N68" s="912"/>
      <c r="O68" s="912"/>
      <c r="P68" s="913"/>
      <c r="Q68" s="914">
        <v>118</v>
      </c>
      <c r="R68" s="908"/>
      <c r="S68" s="908"/>
      <c r="T68" s="908"/>
      <c r="U68" s="908"/>
      <c r="V68" s="908">
        <v>112</v>
      </c>
      <c r="W68" s="908"/>
      <c r="X68" s="908"/>
      <c r="Y68" s="908"/>
      <c r="Z68" s="908"/>
      <c r="AA68" s="908">
        <v>6</v>
      </c>
      <c r="AB68" s="908"/>
      <c r="AC68" s="908"/>
      <c r="AD68" s="908"/>
      <c r="AE68" s="908"/>
      <c r="AF68" s="908">
        <v>6</v>
      </c>
      <c r="AG68" s="908"/>
      <c r="AH68" s="908"/>
      <c r="AI68" s="908"/>
      <c r="AJ68" s="908"/>
      <c r="AK68" s="908" t="s">
        <v>611</v>
      </c>
      <c r="AL68" s="908"/>
      <c r="AM68" s="908"/>
      <c r="AN68" s="908"/>
      <c r="AO68" s="908"/>
      <c r="AP68" s="908" t="s">
        <v>526</v>
      </c>
      <c r="AQ68" s="908"/>
      <c r="AR68" s="908"/>
      <c r="AS68" s="908"/>
      <c r="AT68" s="908"/>
      <c r="AU68" s="908" t="s">
        <v>526</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c r="A69" s="261">
        <v>2</v>
      </c>
      <c r="B69" s="915" t="s">
        <v>604</v>
      </c>
      <c r="C69" s="916"/>
      <c r="D69" s="916"/>
      <c r="E69" s="916"/>
      <c r="F69" s="916"/>
      <c r="G69" s="916"/>
      <c r="H69" s="916"/>
      <c r="I69" s="916"/>
      <c r="J69" s="916"/>
      <c r="K69" s="916"/>
      <c r="L69" s="916"/>
      <c r="M69" s="916"/>
      <c r="N69" s="916"/>
      <c r="O69" s="916"/>
      <c r="P69" s="917"/>
      <c r="Q69" s="918">
        <v>4666</v>
      </c>
      <c r="R69" s="873"/>
      <c r="S69" s="873"/>
      <c r="T69" s="873"/>
      <c r="U69" s="873"/>
      <c r="V69" s="873">
        <v>4620</v>
      </c>
      <c r="W69" s="873"/>
      <c r="X69" s="873"/>
      <c r="Y69" s="873"/>
      <c r="Z69" s="873"/>
      <c r="AA69" s="919">
        <v>46</v>
      </c>
      <c r="AB69" s="920"/>
      <c r="AC69" s="920"/>
      <c r="AD69" s="920"/>
      <c r="AE69" s="872"/>
      <c r="AF69" s="873">
        <v>16</v>
      </c>
      <c r="AG69" s="873"/>
      <c r="AH69" s="873"/>
      <c r="AI69" s="873"/>
      <c r="AJ69" s="873"/>
      <c r="AK69" s="873">
        <v>30</v>
      </c>
      <c r="AL69" s="873"/>
      <c r="AM69" s="873"/>
      <c r="AN69" s="873"/>
      <c r="AO69" s="873"/>
      <c r="AP69" s="873" t="s">
        <v>526</v>
      </c>
      <c r="AQ69" s="873"/>
      <c r="AR69" s="873"/>
      <c r="AS69" s="873"/>
      <c r="AT69" s="873"/>
      <c r="AU69" s="873" t="s">
        <v>526</v>
      </c>
      <c r="AV69" s="873"/>
      <c r="AW69" s="873"/>
      <c r="AX69" s="873"/>
      <c r="AY69" s="873"/>
      <c r="AZ69" s="921"/>
      <c r="BA69" s="921"/>
      <c r="BB69" s="921"/>
      <c r="BC69" s="921"/>
      <c r="BD69" s="922"/>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c r="A70" s="261">
        <v>3</v>
      </c>
      <c r="B70" s="915" t="s">
        <v>605</v>
      </c>
      <c r="C70" s="916"/>
      <c r="D70" s="916"/>
      <c r="E70" s="916"/>
      <c r="F70" s="916"/>
      <c r="G70" s="916"/>
      <c r="H70" s="916"/>
      <c r="I70" s="916"/>
      <c r="J70" s="916"/>
      <c r="K70" s="916"/>
      <c r="L70" s="916"/>
      <c r="M70" s="916"/>
      <c r="N70" s="916"/>
      <c r="O70" s="916"/>
      <c r="P70" s="917"/>
      <c r="Q70" s="918">
        <v>180</v>
      </c>
      <c r="R70" s="873"/>
      <c r="S70" s="873"/>
      <c r="T70" s="873"/>
      <c r="U70" s="873"/>
      <c r="V70" s="873">
        <v>176</v>
      </c>
      <c r="W70" s="873"/>
      <c r="X70" s="873"/>
      <c r="Y70" s="873"/>
      <c r="Z70" s="873"/>
      <c r="AA70" s="919">
        <v>3</v>
      </c>
      <c r="AB70" s="920"/>
      <c r="AC70" s="920"/>
      <c r="AD70" s="920"/>
      <c r="AE70" s="872"/>
      <c r="AF70" s="873">
        <v>3</v>
      </c>
      <c r="AG70" s="873"/>
      <c r="AH70" s="873"/>
      <c r="AI70" s="873"/>
      <c r="AJ70" s="873"/>
      <c r="AK70" s="873" t="s">
        <v>612</v>
      </c>
      <c r="AL70" s="873"/>
      <c r="AM70" s="873"/>
      <c r="AN70" s="873"/>
      <c r="AO70" s="873"/>
      <c r="AP70" s="873" t="s">
        <v>526</v>
      </c>
      <c r="AQ70" s="873"/>
      <c r="AR70" s="873"/>
      <c r="AS70" s="873"/>
      <c r="AT70" s="873"/>
      <c r="AU70" s="873" t="s">
        <v>526</v>
      </c>
      <c r="AV70" s="873"/>
      <c r="AW70" s="873"/>
      <c r="AX70" s="873"/>
      <c r="AY70" s="873"/>
      <c r="AZ70" s="921"/>
      <c r="BA70" s="921"/>
      <c r="BB70" s="921"/>
      <c r="BC70" s="921"/>
      <c r="BD70" s="922"/>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c r="A71" s="261">
        <v>4</v>
      </c>
      <c r="B71" s="915" t="s">
        <v>606</v>
      </c>
      <c r="C71" s="916"/>
      <c r="D71" s="916"/>
      <c r="E71" s="916"/>
      <c r="F71" s="916"/>
      <c r="G71" s="916"/>
      <c r="H71" s="916"/>
      <c r="I71" s="916"/>
      <c r="J71" s="916"/>
      <c r="K71" s="916"/>
      <c r="L71" s="916"/>
      <c r="M71" s="916"/>
      <c r="N71" s="916"/>
      <c r="O71" s="916"/>
      <c r="P71" s="917"/>
      <c r="Q71" s="918">
        <v>123</v>
      </c>
      <c r="R71" s="873"/>
      <c r="S71" s="873"/>
      <c r="T71" s="873"/>
      <c r="U71" s="873"/>
      <c r="V71" s="873">
        <v>116</v>
      </c>
      <c r="W71" s="873"/>
      <c r="X71" s="873"/>
      <c r="Y71" s="873"/>
      <c r="Z71" s="873"/>
      <c r="AA71" s="919">
        <v>7</v>
      </c>
      <c r="AB71" s="920"/>
      <c r="AC71" s="920"/>
      <c r="AD71" s="920"/>
      <c r="AE71" s="872"/>
      <c r="AF71" s="873">
        <v>7</v>
      </c>
      <c r="AG71" s="873"/>
      <c r="AH71" s="873"/>
      <c r="AI71" s="873"/>
      <c r="AJ71" s="873"/>
      <c r="AK71" s="873">
        <v>23</v>
      </c>
      <c r="AL71" s="873"/>
      <c r="AM71" s="873"/>
      <c r="AN71" s="873"/>
      <c r="AO71" s="873"/>
      <c r="AP71" s="873" t="s">
        <v>526</v>
      </c>
      <c r="AQ71" s="873"/>
      <c r="AR71" s="873"/>
      <c r="AS71" s="873"/>
      <c r="AT71" s="873"/>
      <c r="AU71" s="873" t="s">
        <v>526</v>
      </c>
      <c r="AV71" s="873"/>
      <c r="AW71" s="873"/>
      <c r="AX71" s="873"/>
      <c r="AY71" s="873"/>
      <c r="AZ71" s="921"/>
      <c r="BA71" s="921"/>
      <c r="BB71" s="921"/>
      <c r="BC71" s="921"/>
      <c r="BD71" s="922"/>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c r="A72" s="261">
        <v>5</v>
      </c>
      <c r="B72" s="915" t="s">
        <v>607</v>
      </c>
      <c r="C72" s="916"/>
      <c r="D72" s="916"/>
      <c r="E72" s="916"/>
      <c r="F72" s="916"/>
      <c r="G72" s="916"/>
      <c r="H72" s="916"/>
      <c r="I72" s="916"/>
      <c r="J72" s="916"/>
      <c r="K72" s="916"/>
      <c r="L72" s="916"/>
      <c r="M72" s="916"/>
      <c r="N72" s="916"/>
      <c r="O72" s="916"/>
      <c r="P72" s="917"/>
      <c r="Q72" s="918">
        <v>82</v>
      </c>
      <c r="R72" s="873"/>
      <c r="S72" s="873"/>
      <c r="T72" s="873"/>
      <c r="U72" s="873"/>
      <c r="V72" s="873">
        <v>67</v>
      </c>
      <c r="W72" s="873"/>
      <c r="X72" s="873"/>
      <c r="Y72" s="873"/>
      <c r="Z72" s="873"/>
      <c r="AA72" s="919">
        <v>14</v>
      </c>
      <c r="AB72" s="920"/>
      <c r="AC72" s="920"/>
      <c r="AD72" s="920"/>
      <c r="AE72" s="872"/>
      <c r="AF72" s="873">
        <v>14</v>
      </c>
      <c r="AG72" s="873"/>
      <c r="AH72" s="873"/>
      <c r="AI72" s="873"/>
      <c r="AJ72" s="873"/>
      <c r="AK72" s="873" t="s">
        <v>612</v>
      </c>
      <c r="AL72" s="873"/>
      <c r="AM72" s="873"/>
      <c r="AN72" s="873"/>
      <c r="AO72" s="873"/>
      <c r="AP72" s="873" t="s">
        <v>526</v>
      </c>
      <c r="AQ72" s="873"/>
      <c r="AR72" s="873"/>
      <c r="AS72" s="873"/>
      <c r="AT72" s="873"/>
      <c r="AU72" s="873" t="s">
        <v>526</v>
      </c>
      <c r="AV72" s="873"/>
      <c r="AW72" s="873"/>
      <c r="AX72" s="873"/>
      <c r="AY72" s="873"/>
      <c r="AZ72" s="921"/>
      <c r="BA72" s="921"/>
      <c r="BB72" s="921"/>
      <c r="BC72" s="921"/>
      <c r="BD72" s="922"/>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c r="A73" s="261">
        <v>6</v>
      </c>
      <c r="B73" s="915" t="s">
        <v>608</v>
      </c>
      <c r="C73" s="916"/>
      <c r="D73" s="916"/>
      <c r="E73" s="916"/>
      <c r="F73" s="916"/>
      <c r="G73" s="916"/>
      <c r="H73" s="916"/>
      <c r="I73" s="916"/>
      <c r="J73" s="916"/>
      <c r="K73" s="916"/>
      <c r="L73" s="916"/>
      <c r="M73" s="916"/>
      <c r="N73" s="916"/>
      <c r="O73" s="916"/>
      <c r="P73" s="917"/>
      <c r="Q73" s="918">
        <v>218</v>
      </c>
      <c r="R73" s="873"/>
      <c r="S73" s="873"/>
      <c r="T73" s="873"/>
      <c r="U73" s="873"/>
      <c r="V73" s="873">
        <v>218</v>
      </c>
      <c r="W73" s="873"/>
      <c r="X73" s="873"/>
      <c r="Y73" s="873"/>
      <c r="Z73" s="873"/>
      <c r="AA73" s="919">
        <v>0</v>
      </c>
      <c r="AB73" s="920"/>
      <c r="AC73" s="920"/>
      <c r="AD73" s="920"/>
      <c r="AE73" s="872"/>
      <c r="AF73" s="873">
        <v>0</v>
      </c>
      <c r="AG73" s="873"/>
      <c r="AH73" s="873"/>
      <c r="AI73" s="873"/>
      <c r="AJ73" s="873"/>
      <c r="AK73" s="873">
        <v>3</v>
      </c>
      <c r="AL73" s="873"/>
      <c r="AM73" s="873"/>
      <c r="AN73" s="873"/>
      <c r="AO73" s="873"/>
      <c r="AP73" s="873" t="s">
        <v>526</v>
      </c>
      <c r="AQ73" s="873"/>
      <c r="AR73" s="873"/>
      <c r="AS73" s="873"/>
      <c r="AT73" s="873"/>
      <c r="AU73" s="873" t="s">
        <v>526</v>
      </c>
      <c r="AV73" s="873"/>
      <c r="AW73" s="873"/>
      <c r="AX73" s="873"/>
      <c r="AY73" s="873"/>
      <c r="AZ73" s="921"/>
      <c r="BA73" s="921"/>
      <c r="BB73" s="921"/>
      <c r="BC73" s="921"/>
      <c r="BD73" s="922"/>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c r="A74" s="261">
        <v>7</v>
      </c>
      <c r="B74" s="915" t="s">
        <v>609</v>
      </c>
      <c r="C74" s="916"/>
      <c r="D74" s="916"/>
      <c r="E74" s="916"/>
      <c r="F74" s="916"/>
      <c r="G74" s="916"/>
      <c r="H74" s="916"/>
      <c r="I74" s="916"/>
      <c r="J74" s="916"/>
      <c r="K74" s="916"/>
      <c r="L74" s="916"/>
      <c r="M74" s="916"/>
      <c r="N74" s="916"/>
      <c r="O74" s="916"/>
      <c r="P74" s="917"/>
      <c r="Q74" s="918">
        <v>145</v>
      </c>
      <c r="R74" s="873"/>
      <c r="S74" s="873"/>
      <c r="T74" s="873"/>
      <c r="U74" s="873"/>
      <c r="V74" s="873">
        <v>102</v>
      </c>
      <c r="W74" s="873"/>
      <c r="X74" s="873"/>
      <c r="Y74" s="873"/>
      <c r="Z74" s="873"/>
      <c r="AA74" s="919">
        <v>43</v>
      </c>
      <c r="AB74" s="920"/>
      <c r="AC74" s="920"/>
      <c r="AD74" s="920"/>
      <c r="AE74" s="872"/>
      <c r="AF74" s="873">
        <v>43</v>
      </c>
      <c r="AG74" s="873"/>
      <c r="AH74" s="873"/>
      <c r="AI74" s="873"/>
      <c r="AJ74" s="873"/>
      <c r="AK74" s="873" t="s">
        <v>611</v>
      </c>
      <c r="AL74" s="873"/>
      <c r="AM74" s="873"/>
      <c r="AN74" s="873"/>
      <c r="AO74" s="873"/>
      <c r="AP74" s="873" t="s">
        <v>526</v>
      </c>
      <c r="AQ74" s="873"/>
      <c r="AR74" s="873"/>
      <c r="AS74" s="873"/>
      <c r="AT74" s="873"/>
      <c r="AU74" s="873" t="s">
        <v>526</v>
      </c>
      <c r="AV74" s="873"/>
      <c r="AW74" s="873"/>
      <c r="AX74" s="873"/>
      <c r="AY74" s="873"/>
      <c r="AZ74" s="921"/>
      <c r="BA74" s="921"/>
      <c r="BB74" s="921"/>
      <c r="BC74" s="921"/>
      <c r="BD74" s="922"/>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c r="A75" s="261">
        <v>8</v>
      </c>
      <c r="B75" s="915" t="s">
        <v>610</v>
      </c>
      <c r="C75" s="916"/>
      <c r="D75" s="916"/>
      <c r="E75" s="916"/>
      <c r="F75" s="916"/>
      <c r="G75" s="916"/>
      <c r="H75" s="916"/>
      <c r="I75" s="916"/>
      <c r="J75" s="916"/>
      <c r="K75" s="916"/>
      <c r="L75" s="916"/>
      <c r="M75" s="916"/>
      <c r="N75" s="916"/>
      <c r="O75" s="916"/>
      <c r="P75" s="917"/>
      <c r="Q75" s="923">
        <v>13982</v>
      </c>
      <c r="R75" s="920"/>
      <c r="S75" s="920"/>
      <c r="T75" s="920"/>
      <c r="U75" s="872"/>
      <c r="V75" s="919">
        <v>13645</v>
      </c>
      <c r="W75" s="920"/>
      <c r="X75" s="920"/>
      <c r="Y75" s="920"/>
      <c r="Z75" s="872"/>
      <c r="AA75" s="919">
        <v>336</v>
      </c>
      <c r="AB75" s="920"/>
      <c r="AC75" s="920"/>
      <c r="AD75" s="920"/>
      <c r="AE75" s="872"/>
      <c r="AF75" s="919">
        <v>320</v>
      </c>
      <c r="AG75" s="920"/>
      <c r="AH75" s="920"/>
      <c r="AI75" s="920"/>
      <c r="AJ75" s="872"/>
      <c r="AK75" s="919">
        <v>99</v>
      </c>
      <c r="AL75" s="920"/>
      <c r="AM75" s="920"/>
      <c r="AN75" s="920"/>
      <c r="AO75" s="872"/>
      <c r="AP75" s="919">
        <v>3332</v>
      </c>
      <c r="AQ75" s="920"/>
      <c r="AR75" s="920"/>
      <c r="AS75" s="920"/>
      <c r="AT75" s="872"/>
      <c r="AU75" s="919">
        <v>340</v>
      </c>
      <c r="AV75" s="920"/>
      <c r="AW75" s="920"/>
      <c r="AX75" s="920"/>
      <c r="AY75" s="872"/>
      <c r="AZ75" s="921"/>
      <c r="BA75" s="921"/>
      <c r="BB75" s="921"/>
      <c r="BC75" s="921"/>
      <c r="BD75" s="922"/>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c r="A76" s="261">
        <v>9</v>
      </c>
      <c r="B76" s="915"/>
      <c r="C76" s="916"/>
      <c r="D76" s="916"/>
      <c r="E76" s="916"/>
      <c r="F76" s="916"/>
      <c r="G76" s="916"/>
      <c r="H76" s="916"/>
      <c r="I76" s="916"/>
      <c r="J76" s="916"/>
      <c r="K76" s="916"/>
      <c r="L76" s="916"/>
      <c r="M76" s="916"/>
      <c r="N76" s="916"/>
      <c r="O76" s="916"/>
      <c r="P76" s="917"/>
      <c r="Q76" s="923"/>
      <c r="R76" s="920"/>
      <c r="S76" s="920"/>
      <c r="T76" s="920"/>
      <c r="U76" s="872"/>
      <c r="V76" s="919"/>
      <c r="W76" s="920"/>
      <c r="X76" s="920"/>
      <c r="Y76" s="920"/>
      <c r="Z76" s="872"/>
      <c r="AA76" s="919"/>
      <c r="AB76" s="920"/>
      <c r="AC76" s="920"/>
      <c r="AD76" s="920"/>
      <c r="AE76" s="872"/>
      <c r="AF76" s="919"/>
      <c r="AG76" s="920"/>
      <c r="AH76" s="920"/>
      <c r="AI76" s="920"/>
      <c r="AJ76" s="872"/>
      <c r="AK76" s="919"/>
      <c r="AL76" s="920"/>
      <c r="AM76" s="920"/>
      <c r="AN76" s="920"/>
      <c r="AO76" s="872"/>
      <c r="AP76" s="919"/>
      <c r="AQ76" s="920"/>
      <c r="AR76" s="920"/>
      <c r="AS76" s="920"/>
      <c r="AT76" s="872"/>
      <c r="AU76" s="919"/>
      <c r="AV76" s="920"/>
      <c r="AW76" s="920"/>
      <c r="AX76" s="920"/>
      <c r="AY76" s="872"/>
      <c r="AZ76" s="921"/>
      <c r="BA76" s="921"/>
      <c r="BB76" s="921"/>
      <c r="BC76" s="921"/>
      <c r="BD76" s="922"/>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c r="A77" s="261">
        <v>10</v>
      </c>
      <c r="B77" s="915"/>
      <c r="C77" s="916"/>
      <c r="D77" s="916"/>
      <c r="E77" s="916"/>
      <c r="F77" s="916"/>
      <c r="G77" s="916"/>
      <c r="H77" s="916"/>
      <c r="I77" s="916"/>
      <c r="J77" s="916"/>
      <c r="K77" s="916"/>
      <c r="L77" s="916"/>
      <c r="M77" s="916"/>
      <c r="N77" s="916"/>
      <c r="O77" s="916"/>
      <c r="P77" s="917"/>
      <c r="Q77" s="923"/>
      <c r="R77" s="920"/>
      <c r="S77" s="920"/>
      <c r="T77" s="920"/>
      <c r="U77" s="872"/>
      <c r="V77" s="919"/>
      <c r="W77" s="920"/>
      <c r="X77" s="920"/>
      <c r="Y77" s="920"/>
      <c r="Z77" s="872"/>
      <c r="AA77" s="919"/>
      <c r="AB77" s="920"/>
      <c r="AC77" s="920"/>
      <c r="AD77" s="920"/>
      <c r="AE77" s="872"/>
      <c r="AF77" s="919"/>
      <c r="AG77" s="920"/>
      <c r="AH77" s="920"/>
      <c r="AI77" s="920"/>
      <c r="AJ77" s="872"/>
      <c r="AK77" s="919"/>
      <c r="AL77" s="920"/>
      <c r="AM77" s="920"/>
      <c r="AN77" s="920"/>
      <c r="AO77" s="872"/>
      <c r="AP77" s="919"/>
      <c r="AQ77" s="920"/>
      <c r="AR77" s="920"/>
      <c r="AS77" s="920"/>
      <c r="AT77" s="872"/>
      <c r="AU77" s="919"/>
      <c r="AV77" s="920"/>
      <c r="AW77" s="920"/>
      <c r="AX77" s="920"/>
      <c r="AY77" s="872"/>
      <c r="AZ77" s="921"/>
      <c r="BA77" s="921"/>
      <c r="BB77" s="921"/>
      <c r="BC77" s="921"/>
      <c r="BD77" s="922"/>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c r="A78" s="261">
        <v>11</v>
      </c>
      <c r="B78" s="915"/>
      <c r="C78" s="916"/>
      <c r="D78" s="916"/>
      <c r="E78" s="916"/>
      <c r="F78" s="916"/>
      <c r="G78" s="916"/>
      <c r="H78" s="916"/>
      <c r="I78" s="916"/>
      <c r="J78" s="916"/>
      <c r="K78" s="916"/>
      <c r="L78" s="916"/>
      <c r="M78" s="916"/>
      <c r="N78" s="916"/>
      <c r="O78" s="916"/>
      <c r="P78" s="917"/>
      <c r="Q78" s="918"/>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21"/>
      <c r="BA78" s="921"/>
      <c r="BB78" s="921"/>
      <c r="BC78" s="921"/>
      <c r="BD78" s="922"/>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c r="A79" s="261">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21"/>
      <c r="BA79" s="921"/>
      <c r="BB79" s="921"/>
      <c r="BC79" s="921"/>
      <c r="BD79" s="922"/>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c r="A80" s="261">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21"/>
      <c r="BA80" s="921"/>
      <c r="BB80" s="921"/>
      <c r="BC80" s="921"/>
      <c r="BD80" s="922"/>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c r="A81" s="261">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21"/>
      <c r="BA81" s="921"/>
      <c r="BB81" s="921"/>
      <c r="BC81" s="921"/>
      <c r="BD81" s="922"/>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21"/>
      <c r="BA82" s="921"/>
      <c r="BB82" s="921"/>
      <c r="BC82" s="921"/>
      <c r="BD82" s="922"/>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21"/>
      <c r="BA83" s="921"/>
      <c r="BB83" s="921"/>
      <c r="BC83" s="921"/>
      <c r="BD83" s="922"/>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21"/>
      <c r="BA84" s="921"/>
      <c r="BB84" s="921"/>
      <c r="BC84" s="921"/>
      <c r="BD84" s="922"/>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21"/>
      <c r="BA85" s="921"/>
      <c r="BB85" s="921"/>
      <c r="BC85" s="921"/>
      <c r="BD85" s="922"/>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21"/>
      <c r="BA86" s="921"/>
      <c r="BB86" s="921"/>
      <c r="BC86" s="921"/>
      <c r="BD86" s="922"/>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c r="A88" s="264" t="s">
        <v>392</v>
      </c>
      <c r="B88" s="832" t="s">
        <v>428</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409</v>
      </c>
      <c r="AG88" s="884"/>
      <c r="AH88" s="884"/>
      <c r="AI88" s="884"/>
      <c r="AJ88" s="884"/>
      <c r="AK88" s="881"/>
      <c r="AL88" s="881"/>
      <c r="AM88" s="881"/>
      <c r="AN88" s="881"/>
      <c r="AO88" s="881"/>
      <c r="AP88" s="884">
        <v>3332</v>
      </c>
      <c r="AQ88" s="884"/>
      <c r="AR88" s="884"/>
      <c r="AS88" s="884"/>
      <c r="AT88" s="884"/>
      <c r="AU88" s="884">
        <v>340</v>
      </c>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392</v>
      </c>
      <c r="BR102" s="832" t="s">
        <v>429</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v>5</v>
      </c>
      <c r="CS102" s="892"/>
      <c r="CT102" s="892"/>
      <c r="CU102" s="892"/>
      <c r="CV102" s="935"/>
      <c r="CW102" s="934">
        <v>0</v>
      </c>
      <c r="CX102" s="892"/>
      <c r="CY102" s="892"/>
      <c r="CZ102" s="892"/>
      <c r="DA102" s="935"/>
      <c r="DB102" s="934">
        <v>0</v>
      </c>
      <c r="DC102" s="892"/>
      <c r="DD102" s="892"/>
      <c r="DE102" s="892"/>
      <c r="DF102" s="935"/>
      <c r="DG102" s="934"/>
      <c r="DH102" s="892"/>
      <c r="DI102" s="892"/>
      <c r="DJ102" s="892"/>
      <c r="DK102" s="935"/>
      <c r="DL102" s="934"/>
      <c r="DM102" s="892"/>
      <c r="DN102" s="892"/>
      <c r="DO102" s="892"/>
      <c r="DP102" s="935"/>
      <c r="DQ102" s="934"/>
      <c r="DR102" s="892"/>
      <c r="DS102" s="892"/>
      <c r="DT102" s="892"/>
      <c r="DU102" s="935"/>
      <c r="DV102" s="958"/>
      <c r="DW102" s="959"/>
      <c r="DX102" s="959"/>
      <c r="DY102" s="959"/>
      <c r="DZ102" s="960"/>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430</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431</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432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963" t="s">
        <v>434</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435</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c r="A109" s="956" t="s">
        <v>436</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437</v>
      </c>
      <c r="AB109" s="937"/>
      <c r="AC109" s="937"/>
      <c r="AD109" s="937"/>
      <c r="AE109" s="938"/>
      <c r="AF109" s="936" t="s">
        <v>308</v>
      </c>
      <c r="AG109" s="937"/>
      <c r="AH109" s="937"/>
      <c r="AI109" s="937"/>
      <c r="AJ109" s="938"/>
      <c r="AK109" s="936" t="s">
        <v>307</v>
      </c>
      <c r="AL109" s="937"/>
      <c r="AM109" s="937"/>
      <c r="AN109" s="937"/>
      <c r="AO109" s="938"/>
      <c r="AP109" s="936" t="s">
        <v>438</v>
      </c>
      <c r="AQ109" s="937"/>
      <c r="AR109" s="937"/>
      <c r="AS109" s="937"/>
      <c r="AT109" s="939"/>
      <c r="AU109" s="956" t="s">
        <v>436</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437</v>
      </c>
      <c r="BR109" s="937"/>
      <c r="BS109" s="937"/>
      <c r="BT109" s="937"/>
      <c r="BU109" s="938"/>
      <c r="BV109" s="936" t="s">
        <v>308</v>
      </c>
      <c r="BW109" s="937"/>
      <c r="BX109" s="937"/>
      <c r="BY109" s="937"/>
      <c r="BZ109" s="938"/>
      <c r="CA109" s="936" t="s">
        <v>307</v>
      </c>
      <c r="CB109" s="937"/>
      <c r="CC109" s="937"/>
      <c r="CD109" s="937"/>
      <c r="CE109" s="938"/>
      <c r="CF109" s="957" t="s">
        <v>438</v>
      </c>
      <c r="CG109" s="957"/>
      <c r="CH109" s="957"/>
      <c r="CI109" s="957"/>
      <c r="CJ109" s="957"/>
      <c r="CK109" s="936" t="s">
        <v>439</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437</v>
      </c>
      <c r="DH109" s="937"/>
      <c r="DI109" s="937"/>
      <c r="DJ109" s="937"/>
      <c r="DK109" s="938"/>
      <c r="DL109" s="936" t="s">
        <v>308</v>
      </c>
      <c r="DM109" s="937"/>
      <c r="DN109" s="937"/>
      <c r="DO109" s="937"/>
      <c r="DP109" s="938"/>
      <c r="DQ109" s="936" t="s">
        <v>307</v>
      </c>
      <c r="DR109" s="937"/>
      <c r="DS109" s="937"/>
      <c r="DT109" s="937"/>
      <c r="DU109" s="938"/>
      <c r="DV109" s="936" t="s">
        <v>438</v>
      </c>
      <c r="DW109" s="937"/>
      <c r="DX109" s="937"/>
      <c r="DY109" s="937"/>
      <c r="DZ109" s="939"/>
    </row>
    <row r="110" spans="1:131" s="246" customFormat="1" ht="26.25" customHeight="1">
      <c r="A110" s="940" t="s">
        <v>440</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3094283</v>
      </c>
      <c r="AB110" s="944"/>
      <c r="AC110" s="944"/>
      <c r="AD110" s="944"/>
      <c r="AE110" s="945"/>
      <c r="AF110" s="946">
        <v>2874055</v>
      </c>
      <c r="AG110" s="944"/>
      <c r="AH110" s="944"/>
      <c r="AI110" s="944"/>
      <c r="AJ110" s="945"/>
      <c r="AK110" s="946">
        <v>2646366</v>
      </c>
      <c r="AL110" s="944"/>
      <c r="AM110" s="944"/>
      <c r="AN110" s="944"/>
      <c r="AO110" s="945"/>
      <c r="AP110" s="947">
        <v>29.5</v>
      </c>
      <c r="AQ110" s="948"/>
      <c r="AR110" s="948"/>
      <c r="AS110" s="948"/>
      <c r="AT110" s="949"/>
      <c r="AU110" s="950" t="s">
        <v>72</v>
      </c>
      <c r="AV110" s="951"/>
      <c r="AW110" s="951"/>
      <c r="AX110" s="951"/>
      <c r="AY110" s="951"/>
      <c r="AZ110" s="992" t="s">
        <v>441</v>
      </c>
      <c r="BA110" s="941"/>
      <c r="BB110" s="941"/>
      <c r="BC110" s="941"/>
      <c r="BD110" s="941"/>
      <c r="BE110" s="941"/>
      <c r="BF110" s="941"/>
      <c r="BG110" s="941"/>
      <c r="BH110" s="941"/>
      <c r="BI110" s="941"/>
      <c r="BJ110" s="941"/>
      <c r="BK110" s="941"/>
      <c r="BL110" s="941"/>
      <c r="BM110" s="941"/>
      <c r="BN110" s="941"/>
      <c r="BO110" s="941"/>
      <c r="BP110" s="942"/>
      <c r="BQ110" s="978">
        <v>26136582</v>
      </c>
      <c r="BR110" s="979"/>
      <c r="BS110" s="979"/>
      <c r="BT110" s="979"/>
      <c r="BU110" s="979"/>
      <c r="BV110" s="979">
        <v>25692570</v>
      </c>
      <c r="BW110" s="979"/>
      <c r="BX110" s="979"/>
      <c r="BY110" s="979"/>
      <c r="BZ110" s="979"/>
      <c r="CA110" s="979">
        <v>25205689</v>
      </c>
      <c r="CB110" s="979"/>
      <c r="CC110" s="979"/>
      <c r="CD110" s="979"/>
      <c r="CE110" s="979"/>
      <c r="CF110" s="993">
        <v>281</v>
      </c>
      <c r="CG110" s="994"/>
      <c r="CH110" s="994"/>
      <c r="CI110" s="994"/>
      <c r="CJ110" s="994"/>
      <c r="CK110" s="995" t="s">
        <v>442</v>
      </c>
      <c r="CL110" s="996"/>
      <c r="CM110" s="975" t="s">
        <v>443</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230</v>
      </c>
      <c r="DH110" s="979"/>
      <c r="DI110" s="979"/>
      <c r="DJ110" s="979"/>
      <c r="DK110" s="979"/>
      <c r="DL110" s="979" t="s">
        <v>230</v>
      </c>
      <c r="DM110" s="979"/>
      <c r="DN110" s="979"/>
      <c r="DO110" s="979"/>
      <c r="DP110" s="979"/>
      <c r="DQ110" s="979" t="s">
        <v>230</v>
      </c>
      <c r="DR110" s="979"/>
      <c r="DS110" s="979"/>
      <c r="DT110" s="979"/>
      <c r="DU110" s="979"/>
      <c r="DV110" s="980" t="s">
        <v>230</v>
      </c>
      <c r="DW110" s="980"/>
      <c r="DX110" s="980"/>
      <c r="DY110" s="980"/>
      <c r="DZ110" s="981"/>
    </row>
    <row r="111" spans="1:131" s="246" customFormat="1" ht="26.25" customHeight="1">
      <c r="A111" s="982" t="s">
        <v>444</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445</v>
      </c>
      <c r="AB111" s="986"/>
      <c r="AC111" s="986"/>
      <c r="AD111" s="986"/>
      <c r="AE111" s="987"/>
      <c r="AF111" s="988" t="s">
        <v>445</v>
      </c>
      <c r="AG111" s="986"/>
      <c r="AH111" s="986"/>
      <c r="AI111" s="986"/>
      <c r="AJ111" s="987"/>
      <c r="AK111" s="988" t="s">
        <v>446</v>
      </c>
      <c r="AL111" s="986"/>
      <c r="AM111" s="986"/>
      <c r="AN111" s="986"/>
      <c r="AO111" s="987"/>
      <c r="AP111" s="989" t="s">
        <v>230</v>
      </c>
      <c r="AQ111" s="990"/>
      <c r="AR111" s="990"/>
      <c r="AS111" s="990"/>
      <c r="AT111" s="991"/>
      <c r="AU111" s="952"/>
      <c r="AV111" s="953"/>
      <c r="AW111" s="953"/>
      <c r="AX111" s="953"/>
      <c r="AY111" s="953"/>
      <c r="AZ111" s="1001" t="s">
        <v>447</v>
      </c>
      <c r="BA111" s="1002"/>
      <c r="BB111" s="1002"/>
      <c r="BC111" s="1002"/>
      <c r="BD111" s="1002"/>
      <c r="BE111" s="1002"/>
      <c r="BF111" s="1002"/>
      <c r="BG111" s="1002"/>
      <c r="BH111" s="1002"/>
      <c r="BI111" s="1002"/>
      <c r="BJ111" s="1002"/>
      <c r="BK111" s="1002"/>
      <c r="BL111" s="1002"/>
      <c r="BM111" s="1002"/>
      <c r="BN111" s="1002"/>
      <c r="BO111" s="1002"/>
      <c r="BP111" s="1003"/>
      <c r="BQ111" s="971" t="s">
        <v>230</v>
      </c>
      <c r="BR111" s="972"/>
      <c r="BS111" s="972"/>
      <c r="BT111" s="972"/>
      <c r="BU111" s="972"/>
      <c r="BV111" s="972" t="s">
        <v>230</v>
      </c>
      <c r="BW111" s="972"/>
      <c r="BX111" s="972"/>
      <c r="BY111" s="972"/>
      <c r="BZ111" s="972"/>
      <c r="CA111" s="972" t="s">
        <v>445</v>
      </c>
      <c r="CB111" s="972"/>
      <c r="CC111" s="972"/>
      <c r="CD111" s="972"/>
      <c r="CE111" s="972"/>
      <c r="CF111" s="966" t="s">
        <v>230</v>
      </c>
      <c r="CG111" s="967"/>
      <c r="CH111" s="967"/>
      <c r="CI111" s="967"/>
      <c r="CJ111" s="967"/>
      <c r="CK111" s="997"/>
      <c r="CL111" s="998"/>
      <c r="CM111" s="968" t="s">
        <v>448</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449</v>
      </c>
      <c r="DH111" s="972"/>
      <c r="DI111" s="972"/>
      <c r="DJ111" s="972"/>
      <c r="DK111" s="972"/>
      <c r="DL111" s="972" t="s">
        <v>230</v>
      </c>
      <c r="DM111" s="972"/>
      <c r="DN111" s="972"/>
      <c r="DO111" s="972"/>
      <c r="DP111" s="972"/>
      <c r="DQ111" s="972" t="s">
        <v>230</v>
      </c>
      <c r="DR111" s="972"/>
      <c r="DS111" s="972"/>
      <c r="DT111" s="972"/>
      <c r="DU111" s="972"/>
      <c r="DV111" s="973" t="s">
        <v>230</v>
      </c>
      <c r="DW111" s="973"/>
      <c r="DX111" s="973"/>
      <c r="DY111" s="973"/>
      <c r="DZ111" s="974"/>
    </row>
    <row r="112" spans="1:131" s="246" customFormat="1" ht="26.25" customHeight="1">
      <c r="A112" s="1004" t="s">
        <v>450</v>
      </c>
      <c r="B112" s="1005"/>
      <c r="C112" s="1002" t="s">
        <v>451</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v>943</v>
      </c>
      <c r="AB112" s="1011"/>
      <c r="AC112" s="1011"/>
      <c r="AD112" s="1011"/>
      <c r="AE112" s="1012"/>
      <c r="AF112" s="1013">
        <v>943</v>
      </c>
      <c r="AG112" s="1011"/>
      <c r="AH112" s="1011"/>
      <c r="AI112" s="1011"/>
      <c r="AJ112" s="1012"/>
      <c r="AK112" s="1013">
        <v>943</v>
      </c>
      <c r="AL112" s="1011"/>
      <c r="AM112" s="1011"/>
      <c r="AN112" s="1011"/>
      <c r="AO112" s="1012"/>
      <c r="AP112" s="1014">
        <v>0</v>
      </c>
      <c r="AQ112" s="1015"/>
      <c r="AR112" s="1015"/>
      <c r="AS112" s="1015"/>
      <c r="AT112" s="1016"/>
      <c r="AU112" s="952"/>
      <c r="AV112" s="953"/>
      <c r="AW112" s="953"/>
      <c r="AX112" s="953"/>
      <c r="AY112" s="953"/>
      <c r="AZ112" s="1001" t="s">
        <v>452</v>
      </c>
      <c r="BA112" s="1002"/>
      <c r="BB112" s="1002"/>
      <c r="BC112" s="1002"/>
      <c r="BD112" s="1002"/>
      <c r="BE112" s="1002"/>
      <c r="BF112" s="1002"/>
      <c r="BG112" s="1002"/>
      <c r="BH112" s="1002"/>
      <c r="BI112" s="1002"/>
      <c r="BJ112" s="1002"/>
      <c r="BK112" s="1002"/>
      <c r="BL112" s="1002"/>
      <c r="BM112" s="1002"/>
      <c r="BN112" s="1002"/>
      <c r="BO112" s="1002"/>
      <c r="BP112" s="1003"/>
      <c r="BQ112" s="971">
        <v>7694948</v>
      </c>
      <c r="BR112" s="972"/>
      <c r="BS112" s="972"/>
      <c r="BT112" s="972"/>
      <c r="BU112" s="972"/>
      <c r="BV112" s="972">
        <v>5727211</v>
      </c>
      <c r="BW112" s="972"/>
      <c r="BX112" s="972"/>
      <c r="BY112" s="972"/>
      <c r="BZ112" s="972"/>
      <c r="CA112" s="972">
        <v>6318160</v>
      </c>
      <c r="CB112" s="972"/>
      <c r="CC112" s="972"/>
      <c r="CD112" s="972"/>
      <c r="CE112" s="972"/>
      <c r="CF112" s="966">
        <v>70.400000000000006</v>
      </c>
      <c r="CG112" s="967"/>
      <c r="CH112" s="967"/>
      <c r="CI112" s="967"/>
      <c r="CJ112" s="967"/>
      <c r="CK112" s="997"/>
      <c r="CL112" s="998"/>
      <c r="CM112" s="968" t="s">
        <v>453</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230</v>
      </c>
      <c r="DH112" s="972"/>
      <c r="DI112" s="972"/>
      <c r="DJ112" s="972"/>
      <c r="DK112" s="972"/>
      <c r="DL112" s="972" t="s">
        <v>454</v>
      </c>
      <c r="DM112" s="972"/>
      <c r="DN112" s="972"/>
      <c r="DO112" s="972"/>
      <c r="DP112" s="972"/>
      <c r="DQ112" s="972" t="s">
        <v>445</v>
      </c>
      <c r="DR112" s="972"/>
      <c r="DS112" s="972"/>
      <c r="DT112" s="972"/>
      <c r="DU112" s="972"/>
      <c r="DV112" s="973" t="s">
        <v>455</v>
      </c>
      <c r="DW112" s="973"/>
      <c r="DX112" s="973"/>
      <c r="DY112" s="973"/>
      <c r="DZ112" s="974"/>
    </row>
    <row r="113" spans="1:130" s="246" customFormat="1" ht="26.25" customHeight="1">
      <c r="A113" s="1006"/>
      <c r="B113" s="1007"/>
      <c r="C113" s="1002" t="s">
        <v>456</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626690</v>
      </c>
      <c r="AB113" s="986"/>
      <c r="AC113" s="986"/>
      <c r="AD113" s="986"/>
      <c r="AE113" s="987"/>
      <c r="AF113" s="988">
        <v>574021</v>
      </c>
      <c r="AG113" s="986"/>
      <c r="AH113" s="986"/>
      <c r="AI113" s="986"/>
      <c r="AJ113" s="987"/>
      <c r="AK113" s="988">
        <v>583013</v>
      </c>
      <c r="AL113" s="986"/>
      <c r="AM113" s="986"/>
      <c r="AN113" s="986"/>
      <c r="AO113" s="987"/>
      <c r="AP113" s="989">
        <v>6.5</v>
      </c>
      <c r="AQ113" s="990"/>
      <c r="AR113" s="990"/>
      <c r="AS113" s="990"/>
      <c r="AT113" s="991"/>
      <c r="AU113" s="952"/>
      <c r="AV113" s="953"/>
      <c r="AW113" s="953"/>
      <c r="AX113" s="953"/>
      <c r="AY113" s="953"/>
      <c r="AZ113" s="1001" t="s">
        <v>457</v>
      </c>
      <c r="BA113" s="1002"/>
      <c r="BB113" s="1002"/>
      <c r="BC113" s="1002"/>
      <c r="BD113" s="1002"/>
      <c r="BE113" s="1002"/>
      <c r="BF113" s="1002"/>
      <c r="BG113" s="1002"/>
      <c r="BH113" s="1002"/>
      <c r="BI113" s="1002"/>
      <c r="BJ113" s="1002"/>
      <c r="BK113" s="1002"/>
      <c r="BL113" s="1002"/>
      <c r="BM113" s="1002"/>
      <c r="BN113" s="1002"/>
      <c r="BO113" s="1002"/>
      <c r="BP113" s="1003"/>
      <c r="BQ113" s="971">
        <v>421588</v>
      </c>
      <c r="BR113" s="972"/>
      <c r="BS113" s="972"/>
      <c r="BT113" s="972"/>
      <c r="BU113" s="972"/>
      <c r="BV113" s="972">
        <v>386528</v>
      </c>
      <c r="BW113" s="972"/>
      <c r="BX113" s="972"/>
      <c r="BY113" s="972"/>
      <c r="BZ113" s="972"/>
      <c r="CA113" s="972">
        <v>339740</v>
      </c>
      <c r="CB113" s="972"/>
      <c r="CC113" s="972"/>
      <c r="CD113" s="972"/>
      <c r="CE113" s="972"/>
      <c r="CF113" s="966">
        <v>3.8</v>
      </c>
      <c r="CG113" s="967"/>
      <c r="CH113" s="967"/>
      <c r="CI113" s="967"/>
      <c r="CJ113" s="967"/>
      <c r="CK113" s="997"/>
      <c r="CL113" s="998"/>
      <c r="CM113" s="968" t="s">
        <v>458</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230</v>
      </c>
      <c r="DH113" s="1011"/>
      <c r="DI113" s="1011"/>
      <c r="DJ113" s="1011"/>
      <c r="DK113" s="1012"/>
      <c r="DL113" s="1013" t="s">
        <v>455</v>
      </c>
      <c r="DM113" s="1011"/>
      <c r="DN113" s="1011"/>
      <c r="DO113" s="1011"/>
      <c r="DP113" s="1012"/>
      <c r="DQ113" s="1013" t="s">
        <v>445</v>
      </c>
      <c r="DR113" s="1011"/>
      <c r="DS113" s="1011"/>
      <c r="DT113" s="1011"/>
      <c r="DU113" s="1012"/>
      <c r="DV113" s="1014" t="s">
        <v>445</v>
      </c>
      <c r="DW113" s="1015"/>
      <c r="DX113" s="1015"/>
      <c r="DY113" s="1015"/>
      <c r="DZ113" s="1016"/>
    </row>
    <row r="114" spans="1:130" s="246" customFormat="1" ht="26.25" customHeight="1">
      <c r="A114" s="1006"/>
      <c r="B114" s="1007"/>
      <c r="C114" s="1002" t="s">
        <v>459</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t="s">
        <v>455</v>
      </c>
      <c r="AB114" s="1011"/>
      <c r="AC114" s="1011"/>
      <c r="AD114" s="1011"/>
      <c r="AE114" s="1012"/>
      <c r="AF114" s="1013" t="s">
        <v>230</v>
      </c>
      <c r="AG114" s="1011"/>
      <c r="AH114" s="1011"/>
      <c r="AI114" s="1011"/>
      <c r="AJ114" s="1012"/>
      <c r="AK114" s="1013" t="s">
        <v>454</v>
      </c>
      <c r="AL114" s="1011"/>
      <c r="AM114" s="1011"/>
      <c r="AN114" s="1011"/>
      <c r="AO114" s="1012"/>
      <c r="AP114" s="1014" t="s">
        <v>460</v>
      </c>
      <c r="AQ114" s="1015"/>
      <c r="AR114" s="1015"/>
      <c r="AS114" s="1015"/>
      <c r="AT114" s="1016"/>
      <c r="AU114" s="952"/>
      <c r="AV114" s="953"/>
      <c r="AW114" s="953"/>
      <c r="AX114" s="953"/>
      <c r="AY114" s="953"/>
      <c r="AZ114" s="1001" t="s">
        <v>461</v>
      </c>
      <c r="BA114" s="1002"/>
      <c r="BB114" s="1002"/>
      <c r="BC114" s="1002"/>
      <c r="BD114" s="1002"/>
      <c r="BE114" s="1002"/>
      <c r="BF114" s="1002"/>
      <c r="BG114" s="1002"/>
      <c r="BH114" s="1002"/>
      <c r="BI114" s="1002"/>
      <c r="BJ114" s="1002"/>
      <c r="BK114" s="1002"/>
      <c r="BL114" s="1002"/>
      <c r="BM114" s="1002"/>
      <c r="BN114" s="1002"/>
      <c r="BO114" s="1002"/>
      <c r="BP114" s="1003"/>
      <c r="BQ114" s="971">
        <v>4361579</v>
      </c>
      <c r="BR114" s="972"/>
      <c r="BS114" s="972"/>
      <c r="BT114" s="972"/>
      <c r="BU114" s="972"/>
      <c r="BV114" s="972">
        <v>4254429</v>
      </c>
      <c r="BW114" s="972"/>
      <c r="BX114" s="972"/>
      <c r="BY114" s="972"/>
      <c r="BZ114" s="972"/>
      <c r="CA114" s="972">
        <v>4045646</v>
      </c>
      <c r="CB114" s="972"/>
      <c r="CC114" s="972"/>
      <c r="CD114" s="972"/>
      <c r="CE114" s="972"/>
      <c r="CF114" s="966">
        <v>45.1</v>
      </c>
      <c r="CG114" s="967"/>
      <c r="CH114" s="967"/>
      <c r="CI114" s="967"/>
      <c r="CJ114" s="967"/>
      <c r="CK114" s="997"/>
      <c r="CL114" s="998"/>
      <c r="CM114" s="968" t="s">
        <v>462</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454</v>
      </c>
      <c r="DH114" s="1011"/>
      <c r="DI114" s="1011"/>
      <c r="DJ114" s="1011"/>
      <c r="DK114" s="1012"/>
      <c r="DL114" s="1013" t="s">
        <v>230</v>
      </c>
      <c r="DM114" s="1011"/>
      <c r="DN114" s="1011"/>
      <c r="DO114" s="1011"/>
      <c r="DP114" s="1012"/>
      <c r="DQ114" s="1013" t="s">
        <v>230</v>
      </c>
      <c r="DR114" s="1011"/>
      <c r="DS114" s="1011"/>
      <c r="DT114" s="1011"/>
      <c r="DU114" s="1012"/>
      <c r="DV114" s="1014" t="s">
        <v>455</v>
      </c>
      <c r="DW114" s="1015"/>
      <c r="DX114" s="1015"/>
      <c r="DY114" s="1015"/>
      <c r="DZ114" s="1016"/>
    </row>
    <row r="115" spans="1:130" s="246" customFormat="1" ht="26.25" customHeight="1">
      <c r="A115" s="1006"/>
      <c r="B115" s="1007"/>
      <c r="C115" s="1002" t="s">
        <v>463</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v>30156</v>
      </c>
      <c r="AB115" s="986"/>
      <c r="AC115" s="986"/>
      <c r="AD115" s="986"/>
      <c r="AE115" s="987"/>
      <c r="AF115" s="988">
        <v>48256</v>
      </c>
      <c r="AG115" s="986"/>
      <c r="AH115" s="986"/>
      <c r="AI115" s="986"/>
      <c r="AJ115" s="987"/>
      <c r="AK115" s="988">
        <v>67436</v>
      </c>
      <c r="AL115" s="986"/>
      <c r="AM115" s="986"/>
      <c r="AN115" s="986"/>
      <c r="AO115" s="987"/>
      <c r="AP115" s="989">
        <v>0.8</v>
      </c>
      <c r="AQ115" s="990"/>
      <c r="AR115" s="990"/>
      <c r="AS115" s="990"/>
      <c r="AT115" s="991"/>
      <c r="AU115" s="952"/>
      <c r="AV115" s="953"/>
      <c r="AW115" s="953"/>
      <c r="AX115" s="953"/>
      <c r="AY115" s="953"/>
      <c r="AZ115" s="1001" t="s">
        <v>464</v>
      </c>
      <c r="BA115" s="1002"/>
      <c r="BB115" s="1002"/>
      <c r="BC115" s="1002"/>
      <c r="BD115" s="1002"/>
      <c r="BE115" s="1002"/>
      <c r="BF115" s="1002"/>
      <c r="BG115" s="1002"/>
      <c r="BH115" s="1002"/>
      <c r="BI115" s="1002"/>
      <c r="BJ115" s="1002"/>
      <c r="BK115" s="1002"/>
      <c r="BL115" s="1002"/>
      <c r="BM115" s="1002"/>
      <c r="BN115" s="1002"/>
      <c r="BO115" s="1002"/>
      <c r="BP115" s="1003"/>
      <c r="BQ115" s="971" t="s">
        <v>230</v>
      </c>
      <c r="BR115" s="972"/>
      <c r="BS115" s="972"/>
      <c r="BT115" s="972"/>
      <c r="BU115" s="972"/>
      <c r="BV115" s="972" t="s">
        <v>230</v>
      </c>
      <c r="BW115" s="972"/>
      <c r="BX115" s="972"/>
      <c r="BY115" s="972"/>
      <c r="BZ115" s="972"/>
      <c r="CA115" s="972" t="s">
        <v>230</v>
      </c>
      <c r="CB115" s="972"/>
      <c r="CC115" s="972"/>
      <c r="CD115" s="972"/>
      <c r="CE115" s="972"/>
      <c r="CF115" s="966" t="s">
        <v>454</v>
      </c>
      <c r="CG115" s="967"/>
      <c r="CH115" s="967"/>
      <c r="CI115" s="967"/>
      <c r="CJ115" s="967"/>
      <c r="CK115" s="997"/>
      <c r="CL115" s="998"/>
      <c r="CM115" s="1001" t="s">
        <v>465</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445</v>
      </c>
      <c r="DH115" s="1011"/>
      <c r="DI115" s="1011"/>
      <c r="DJ115" s="1011"/>
      <c r="DK115" s="1012"/>
      <c r="DL115" s="1013" t="s">
        <v>449</v>
      </c>
      <c r="DM115" s="1011"/>
      <c r="DN115" s="1011"/>
      <c r="DO115" s="1011"/>
      <c r="DP115" s="1012"/>
      <c r="DQ115" s="1013" t="s">
        <v>445</v>
      </c>
      <c r="DR115" s="1011"/>
      <c r="DS115" s="1011"/>
      <c r="DT115" s="1011"/>
      <c r="DU115" s="1012"/>
      <c r="DV115" s="1014" t="s">
        <v>230</v>
      </c>
      <c r="DW115" s="1015"/>
      <c r="DX115" s="1015"/>
      <c r="DY115" s="1015"/>
      <c r="DZ115" s="1016"/>
    </row>
    <row r="116" spans="1:130" s="246" customFormat="1" ht="26.25" customHeight="1">
      <c r="A116" s="1008"/>
      <c r="B116" s="1009"/>
      <c r="C116" s="1017" t="s">
        <v>466</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v>28</v>
      </c>
      <c r="AB116" s="1011"/>
      <c r="AC116" s="1011"/>
      <c r="AD116" s="1011"/>
      <c r="AE116" s="1012"/>
      <c r="AF116" s="1013" t="s">
        <v>467</v>
      </c>
      <c r="AG116" s="1011"/>
      <c r="AH116" s="1011"/>
      <c r="AI116" s="1011"/>
      <c r="AJ116" s="1012"/>
      <c r="AK116" s="1013" t="s">
        <v>445</v>
      </c>
      <c r="AL116" s="1011"/>
      <c r="AM116" s="1011"/>
      <c r="AN116" s="1011"/>
      <c r="AO116" s="1012"/>
      <c r="AP116" s="1014" t="s">
        <v>445</v>
      </c>
      <c r="AQ116" s="1015"/>
      <c r="AR116" s="1015"/>
      <c r="AS116" s="1015"/>
      <c r="AT116" s="1016"/>
      <c r="AU116" s="952"/>
      <c r="AV116" s="953"/>
      <c r="AW116" s="953"/>
      <c r="AX116" s="953"/>
      <c r="AY116" s="953"/>
      <c r="AZ116" s="1019" t="s">
        <v>468</v>
      </c>
      <c r="BA116" s="1020"/>
      <c r="BB116" s="1020"/>
      <c r="BC116" s="1020"/>
      <c r="BD116" s="1020"/>
      <c r="BE116" s="1020"/>
      <c r="BF116" s="1020"/>
      <c r="BG116" s="1020"/>
      <c r="BH116" s="1020"/>
      <c r="BI116" s="1020"/>
      <c r="BJ116" s="1020"/>
      <c r="BK116" s="1020"/>
      <c r="BL116" s="1020"/>
      <c r="BM116" s="1020"/>
      <c r="BN116" s="1020"/>
      <c r="BO116" s="1020"/>
      <c r="BP116" s="1021"/>
      <c r="BQ116" s="971" t="s">
        <v>460</v>
      </c>
      <c r="BR116" s="972"/>
      <c r="BS116" s="972"/>
      <c r="BT116" s="972"/>
      <c r="BU116" s="972"/>
      <c r="BV116" s="972" t="s">
        <v>445</v>
      </c>
      <c r="BW116" s="972"/>
      <c r="BX116" s="972"/>
      <c r="BY116" s="972"/>
      <c r="BZ116" s="972"/>
      <c r="CA116" s="972" t="s">
        <v>454</v>
      </c>
      <c r="CB116" s="972"/>
      <c r="CC116" s="972"/>
      <c r="CD116" s="972"/>
      <c r="CE116" s="972"/>
      <c r="CF116" s="966" t="s">
        <v>449</v>
      </c>
      <c r="CG116" s="967"/>
      <c r="CH116" s="967"/>
      <c r="CI116" s="967"/>
      <c r="CJ116" s="967"/>
      <c r="CK116" s="997"/>
      <c r="CL116" s="998"/>
      <c r="CM116" s="968" t="s">
        <v>469</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t="s">
        <v>454</v>
      </c>
      <c r="DH116" s="1011"/>
      <c r="DI116" s="1011"/>
      <c r="DJ116" s="1011"/>
      <c r="DK116" s="1012"/>
      <c r="DL116" s="1013" t="s">
        <v>449</v>
      </c>
      <c r="DM116" s="1011"/>
      <c r="DN116" s="1011"/>
      <c r="DO116" s="1011"/>
      <c r="DP116" s="1012"/>
      <c r="DQ116" s="1013" t="s">
        <v>449</v>
      </c>
      <c r="DR116" s="1011"/>
      <c r="DS116" s="1011"/>
      <c r="DT116" s="1011"/>
      <c r="DU116" s="1012"/>
      <c r="DV116" s="1014" t="s">
        <v>445</v>
      </c>
      <c r="DW116" s="1015"/>
      <c r="DX116" s="1015"/>
      <c r="DY116" s="1015"/>
      <c r="DZ116" s="1016"/>
    </row>
    <row r="117" spans="1:130" s="246" customFormat="1" ht="26.25" customHeight="1">
      <c r="A117" s="956" t="s">
        <v>188</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470</v>
      </c>
      <c r="Z117" s="938"/>
      <c r="AA117" s="1028">
        <v>3752100</v>
      </c>
      <c r="AB117" s="1029"/>
      <c r="AC117" s="1029"/>
      <c r="AD117" s="1029"/>
      <c r="AE117" s="1030"/>
      <c r="AF117" s="1031">
        <v>3497275</v>
      </c>
      <c r="AG117" s="1029"/>
      <c r="AH117" s="1029"/>
      <c r="AI117" s="1029"/>
      <c r="AJ117" s="1030"/>
      <c r="AK117" s="1031">
        <v>3297758</v>
      </c>
      <c r="AL117" s="1029"/>
      <c r="AM117" s="1029"/>
      <c r="AN117" s="1029"/>
      <c r="AO117" s="1030"/>
      <c r="AP117" s="1032"/>
      <c r="AQ117" s="1033"/>
      <c r="AR117" s="1033"/>
      <c r="AS117" s="1033"/>
      <c r="AT117" s="1034"/>
      <c r="AU117" s="952"/>
      <c r="AV117" s="953"/>
      <c r="AW117" s="953"/>
      <c r="AX117" s="953"/>
      <c r="AY117" s="953"/>
      <c r="AZ117" s="1019" t="s">
        <v>471</v>
      </c>
      <c r="BA117" s="1020"/>
      <c r="BB117" s="1020"/>
      <c r="BC117" s="1020"/>
      <c r="BD117" s="1020"/>
      <c r="BE117" s="1020"/>
      <c r="BF117" s="1020"/>
      <c r="BG117" s="1020"/>
      <c r="BH117" s="1020"/>
      <c r="BI117" s="1020"/>
      <c r="BJ117" s="1020"/>
      <c r="BK117" s="1020"/>
      <c r="BL117" s="1020"/>
      <c r="BM117" s="1020"/>
      <c r="BN117" s="1020"/>
      <c r="BO117" s="1020"/>
      <c r="BP117" s="1021"/>
      <c r="BQ117" s="971" t="s">
        <v>454</v>
      </c>
      <c r="BR117" s="972"/>
      <c r="BS117" s="972"/>
      <c r="BT117" s="972"/>
      <c r="BU117" s="972"/>
      <c r="BV117" s="972" t="s">
        <v>454</v>
      </c>
      <c r="BW117" s="972"/>
      <c r="BX117" s="972"/>
      <c r="BY117" s="972"/>
      <c r="BZ117" s="972"/>
      <c r="CA117" s="972" t="s">
        <v>467</v>
      </c>
      <c r="CB117" s="972"/>
      <c r="CC117" s="972"/>
      <c r="CD117" s="972"/>
      <c r="CE117" s="972"/>
      <c r="CF117" s="966" t="s">
        <v>454</v>
      </c>
      <c r="CG117" s="967"/>
      <c r="CH117" s="967"/>
      <c r="CI117" s="967"/>
      <c r="CJ117" s="967"/>
      <c r="CK117" s="997"/>
      <c r="CL117" s="998"/>
      <c r="CM117" s="968" t="s">
        <v>472</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454</v>
      </c>
      <c r="DH117" s="1011"/>
      <c r="DI117" s="1011"/>
      <c r="DJ117" s="1011"/>
      <c r="DK117" s="1012"/>
      <c r="DL117" s="1013" t="s">
        <v>445</v>
      </c>
      <c r="DM117" s="1011"/>
      <c r="DN117" s="1011"/>
      <c r="DO117" s="1011"/>
      <c r="DP117" s="1012"/>
      <c r="DQ117" s="1013" t="s">
        <v>455</v>
      </c>
      <c r="DR117" s="1011"/>
      <c r="DS117" s="1011"/>
      <c r="DT117" s="1011"/>
      <c r="DU117" s="1012"/>
      <c r="DV117" s="1014" t="s">
        <v>454</v>
      </c>
      <c r="DW117" s="1015"/>
      <c r="DX117" s="1015"/>
      <c r="DY117" s="1015"/>
      <c r="DZ117" s="1016"/>
    </row>
    <row r="118" spans="1:130" s="246" customFormat="1" ht="26.25" customHeight="1">
      <c r="A118" s="956" t="s">
        <v>439</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437</v>
      </c>
      <c r="AB118" s="937"/>
      <c r="AC118" s="937"/>
      <c r="AD118" s="937"/>
      <c r="AE118" s="938"/>
      <c r="AF118" s="936" t="s">
        <v>308</v>
      </c>
      <c r="AG118" s="937"/>
      <c r="AH118" s="937"/>
      <c r="AI118" s="937"/>
      <c r="AJ118" s="938"/>
      <c r="AK118" s="936" t="s">
        <v>307</v>
      </c>
      <c r="AL118" s="937"/>
      <c r="AM118" s="937"/>
      <c r="AN118" s="937"/>
      <c r="AO118" s="938"/>
      <c r="AP118" s="1023" t="s">
        <v>438</v>
      </c>
      <c r="AQ118" s="1024"/>
      <c r="AR118" s="1024"/>
      <c r="AS118" s="1024"/>
      <c r="AT118" s="1025"/>
      <c r="AU118" s="952"/>
      <c r="AV118" s="953"/>
      <c r="AW118" s="953"/>
      <c r="AX118" s="953"/>
      <c r="AY118" s="953"/>
      <c r="AZ118" s="1026" t="s">
        <v>473</v>
      </c>
      <c r="BA118" s="1017"/>
      <c r="BB118" s="1017"/>
      <c r="BC118" s="1017"/>
      <c r="BD118" s="1017"/>
      <c r="BE118" s="1017"/>
      <c r="BF118" s="1017"/>
      <c r="BG118" s="1017"/>
      <c r="BH118" s="1017"/>
      <c r="BI118" s="1017"/>
      <c r="BJ118" s="1017"/>
      <c r="BK118" s="1017"/>
      <c r="BL118" s="1017"/>
      <c r="BM118" s="1017"/>
      <c r="BN118" s="1017"/>
      <c r="BO118" s="1017"/>
      <c r="BP118" s="1018"/>
      <c r="BQ118" s="1049" t="s">
        <v>230</v>
      </c>
      <c r="BR118" s="1050"/>
      <c r="BS118" s="1050"/>
      <c r="BT118" s="1050"/>
      <c r="BU118" s="1050"/>
      <c r="BV118" s="1050" t="s">
        <v>454</v>
      </c>
      <c r="BW118" s="1050"/>
      <c r="BX118" s="1050"/>
      <c r="BY118" s="1050"/>
      <c r="BZ118" s="1050"/>
      <c r="CA118" s="1050" t="s">
        <v>460</v>
      </c>
      <c r="CB118" s="1050"/>
      <c r="CC118" s="1050"/>
      <c r="CD118" s="1050"/>
      <c r="CE118" s="1050"/>
      <c r="CF118" s="966" t="s">
        <v>449</v>
      </c>
      <c r="CG118" s="967"/>
      <c r="CH118" s="967"/>
      <c r="CI118" s="967"/>
      <c r="CJ118" s="967"/>
      <c r="CK118" s="997"/>
      <c r="CL118" s="998"/>
      <c r="CM118" s="968" t="s">
        <v>474</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454</v>
      </c>
      <c r="DH118" s="1011"/>
      <c r="DI118" s="1011"/>
      <c r="DJ118" s="1011"/>
      <c r="DK118" s="1012"/>
      <c r="DL118" s="1013" t="s">
        <v>467</v>
      </c>
      <c r="DM118" s="1011"/>
      <c r="DN118" s="1011"/>
      <c r="DO118" s="1011"/>
      <c r="DP118" s="1012"/>
      <c r="DQ118" s="1013" t="s">
        <v>455</v>
      </c>
      <c r="DR118" s="1011"/>
      <c r="DS118" s="1011"/>
      <c r="DT118" s="1011"/>
      <c r="DU118" s="1012"/>
      <c r="DV118" s="1014" t="s">
        <v>230</v>
      </c>
      <c r="DW118" s="1015"/>
      <c r="DX118" s="1015"/>
      <c r="DY118" s="1015"/>
      <c r="DZ118" s="1016"/>
    </row>
    <row r="119" spans="1:130" s="246" customFormat="1" ht="26.25" customHeight="1">
      <c r="A119" s="1110" t="s">
        <v>442</v>
      </c>
      <c r="B119" s="996"/>
      <c r="C119" s="975" t="s">
        <v>443</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475</v>
      </c>
      <c r="AB119" s="944"/>
      <c r="AC119" s="944"/>
      <c r="AD119" s="944"/>
      <c r="AE119" s="945"/>
      <c r="AF119" s="946" t="s">
        <v>230</v>
      </c>
      <c r="AG119" s="944"/>
      <c r="AH119" s="944"/>
      <c r="AI119" s="944"/>
      <c r="AJ119" s="945"/>
      <c r="AK119" s="946" t="s">
        <v>445</v>
      </c>
      <c r="AL119" s="944"/>
      <c r="AM119" s="944"/>
      <c r="AN119" s="944"/>
      <c r="AO119" s="945"/>
      <c r="AP119" s="947" t="s">
        <v>467</v>
      </c>
      <c r="AQ119" s="948"/>
      <c r="AR119" s="948"/>
      <c r="AS119" s="948"/>
      <c r="AT119" s="949"/>
      <c r="AU119" s="954"/>
      <c r="AV119" s="955"/>
      <c r="AW119" s="955"/>
      <c r="AX119" s="955"/>
      <c r="AY119" s="955"/>
      <c r="AZ119" s="277" t="s">
        <v>188</v>
      </c>
      <c r="BA119" s="277"/>
      <c r="BB119" s="277"/>
      <c r="BC119" s="277"/>
      <c r="BD119" s="277"/>
      <c r="BE119" s="277"/>
      <c r="BF119" s="277"/>
      <c r="BG119" s="277"/>
      <c r="BH119" s="277"/>
      <c r="BI119" s="277"/>
      <c r="BJ119" s="277"/>
      <c r="BK119" s="277"/>
      <c r="BL119" s="277"/>
      <c r="BM119" s="277"/>
      <c r="BN119" s="277"/>
      <c r="BO119" s="1027" t="s">
        <v>476</v>
      </c>
      <c r="BP119" s="1058"/>
      <c r="BQ119" s="1049">
        <v>38614697</v>
      </c>
      <c r="BR119" s="1050"/>
      <c r="BS119" s="1050"/>
      <c r="BT119" s="1050"/>
      <c r="BU119" s="1050"/>
      <c r="BV119" s="1050">
        <v>36060738</v>
      </c>
      <c r="BW119" s="1050"/>
      <c r="BX119" s="1050"/>
      <c r="BY119" s="1050"/>
      <c r="BZ119" s="1050"/>
      <c r="CA119" s="1050">
        <v>35909235</v>
      </c>
      <c r="CB119" s="1050"/>
      <c r="CC119" s="1050"/>
      <c r="CD119" s="1050"/>
      <c r="CE119" s="1050"/>
      <c r="CF119" s="1051"/>
      <c r="CG119" s="1052"/>
      <c r="CH119" s="1052"/>
      <c r="CI119" s="1052"/>
      <c r="CJ119" s="1053"/>
      <c r="CK119" s="999"/>
      <c r="CL119" s="1000"/>
      <c r="CM119" s="1054" t="s">
        <v>477</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t="s">
        <v>445</v>
      </c>
      <c r="DH119" s="1036"/>
      <c r="DI119" s="1036"/>
      <c r="DJ119" s="1036"/>
      <c r="DK119" s="1037"/>
      <c r="DL119" s="1035" t="s">
        <v>445</v>
      </c>
      <c r="DM119" s="1036"/>
      <c r="DN119" s="1036"/>
      <c r="DO119" s="1036"/>
      <c r="DP119" s="1037"/>
      <c r="DQ119" s="1035" t="s">
        <v>445</v>
      </c>
      <c r="DR119" s="1036"/>
      <c r="DS119" s="1036"/>
      <c r="DT119" s="1036"/>
      <c r="DU119" s="1037"/>
      <c r="DV119" s="1038" t="s">
        <v>467</v>
      </c>
      <c r="DW119" s="1039"/>
      <c r="DX119" s="1039"/>
      <c r="DY119" s="1039"/>
      <c r="DZ119" s="1040"/>
    </row>
    <row r="120" spans="1:130" s="246" customFormat="1" ht="26.25" customHeight="1">
      <c r="A120" s="1111"/>
      <c r="B120" s="998"/>
      <c r="C120" s="968" t="s">
        <v>448</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445</v>
      </c>
      <c r="AB120" s="1011"/>
      <c r="AC120" s="1011"/>
      <c r="AD120" s="1011"/>
      <c r="AE120" s="1012"/>
      <c r="AF120" s="1013" t="s">
        <v>230</v>
      </c>
      <c r="AG120" s="1011"/>
      <c r="AH120" s="1011"/>
      <c r="AI120" s="1011"/>
      <c r="AJ120" s="1012"/>
      <c r="AK120" s="1013" t="s">
        <v>449</v>
      </c>
      <c r="AL120" s="1011"/>
      <c r="AM120" s="1011"/>
      <c r="AN120" s="1011"/>
      <c r="AO120" s="1012"/>
      <c r="AP120" s="1014" t="s">
        <v>230</v>
      </c>
      <c r="AQ120" s="1015"/>
      <c r="AR120" s="1015"/>
      <c r="AS120" s="1015"/>
      <c r="AT120" s="1016"/>
      <c r="AU120" s="1041" t="s">
        <v>478</v>
      </c>
      <c r="AV120" s="1042"/>
      <c r="AW120" s="1042"/>
      <c r="AX120" s="1042"/>
      <c r="AY120" s="1043"/>
      <c r="AZ120" s="992" t="s">
        <v>479</v>
      </c>
      <c r="BA120" s="941"/>
      <c r="BB120" s="941"/>
      <c r="BC120" s="941"/>
      <c r="BD120" s="941"/>
      <c r="BE120" s="941"/>
      <c r="BF120" s="941"/>
      <c r="BG120" s="941"/>
      <c r="BH120" s="941"/>
      <c r="BI120" s="941"/>
      <c r="BJ120" s="941"/>
      <c r="BK120" s="941"/>
      <c r="BL120" s="941"/>
      <c r="BM120" s="941"/>
      <c r="BN120" s="941"/>
      <c r="BO120" s="941"/>
      <c r="BP120" s="942"/>
      <c r="BQ120" s="978">
        <v>3320269</v>
      </c>
      <c r="BR120" s="979"/>
      <c r="BS120" s="979"/>
      <c r="BT120" s="979"/>
      <c r="BU120" s="979"/>
      <c r="BV120" s="979">
        <v>3188298</v>
      </c>
      <c r="BW120" s="979"/>
      <c r="BX120" s="979"/>
      <c r="BY120" s="979"/>
      <c r="BZ120" s="979"/>
      <c r="CA120" s="979">
        <v>3366289</v>
      </c>
      <c r="CB120" s="979"/>
      <c r="CC120" s="979"/>
      <c r="CD120" s="979"/>
      <c r="CE120" s="979"/>
      <c r="CF120" s="993">
        <v>37.5</v>
      </c>
      <c r="CG120" s="994"/>
      <c r="CH120" s="994"/>
      <c r="CI120" s="994"/>
      <c r="CJ120" s="994"/>
      <c r="CK120" s="1059" t="s">
        <v>480</v>
      </c>
      <c r="CL120" s="1060"/>
      <c r="CM120" s="1060"/>
      <c r="CN120" s="1060"/>
      <c r="CO120" s="1061"/>
      <c r="CP120" s="1067" t="s">
        <v>481</v>
      </c>
      <c r="CQ120" s="1068"/>
      <c r="CR120" s="1068"/>
      <c r="CS120" s="1068"/>
      <c r="CT120" s="1068"/>
      <c r="CU120" s="1068"/>
      <c r="CV120" s="1068"/>
      <c r="CW120" s="1068"/>
      <c r="CX120" s="1068"/>
      <c r="CY120" s="1068"/>
      <c r="CZ120" s="1068"/>
      <c r="DA120" s="1068"/>
      <c r="DB120" s="1068"/>
      <c r="DC120" s="1068"/>
      <c r="DD120" s="1068"/>
      <c r="DE120" s="1068"/>
      <c r="DF120" s="1069"/>
      <c r="DG120" s="978">
        <v>3571290</v>
      </c>
      <c r="DH120" s="979"/>
      <c r="DI120" s="979"/>
      <c r="DJ120" s="979"/>
      <c r="DK120" s="979"/>
      <c r="DL120" s="979">
        <v>3578818</v>
      </c>
      <c r="DM120" s="979"/>
      <c r="DN120" s="979"/>
      <c r="DO120" s="979"/>
      <c r="DP120" s="979"/>
      <c r="DQ120" s="979">
        <v>3528551</v>
      </c>
      <c r="DR120" s="979"/>
      <c r="DS120" s="979"/>
      <c r="DT120" s="979"/>
      <c r="DU120" s="979"/>
      <c r="DV120" s="980">
        <v>39.299999999999997</v>
      </c>
      <c r="DW120" s="980"/>
      <c r="DX120" s="980"/>
      <c r="DY120" s="980"/>
      <c r="DZ120" s="981"/>
    </row>
    <row r="121" spans="1:130" s="246" customFormat="1" ht="26.25" customHeight="1">
      <c r="A121" s="1111"/>
      <c r="B121" s="998"/>
      <c r="C121" s="1019" t="s">
        <v>482</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445</v>
      </c>
      <c r="AB121" s="1011"/>
      <c r="AC121" s="1011"/>
      <c r="AD121" s="1011"/>
      <c r="AE121" s="1012"/>
      <c r="AF121" s="1013" t="s">
        <v>467</v>
      </c>
      <c r="AG121" s="1011"/>
      <c r="AH121" s="1011"/>
      <c r="AI121" s="1011"/>
      <c r="AJ121" s="1012"/>
      <c r="AK121" s="1013" t="s">
        <v>467</v>
      </c>
      <c r="AL121" s="1011"/>
      <c r="AM121" s="1011"/>
      <c r="AN121" s="1011"/>
      <c r="AO121" s="1012"/>
      <c r="AP121" s="1014" t="s">
        <v>230</v>
      </c>
      <c r="AQ121" s="1015"/>
      <c r="AR121" s="1015"/>
      <c r="AS121" s="1015"/>
      <c r="AT121" s="1016"/>
      <c r="AU121" s="1044"/>
      <c r="AV121" s="1045"/>
      <c r="AW121" s="1045"/>
      <c r="AX121" s="1045"/>
      <c r="AY121" s="1046"/>
      <c r="AZ121" s="1001" t="s">
        <v>483</v>
      </c>
      <c r="BA121" s="1002"/>
      <c r="BB121" s="1002"/>
      <c r="BC121" s="1002"/>
      <c r="BD121" s="1002"/>
      <c r="BE121" s="1002"/>
      <c r="BF121" s="1002"/>
      <c r="BG121" s="1002"/>
      <c r="BH121" s="1002"/>
      <c r="BI121" s="1002"/>
      <c r="BJ121" s="1002"/>
      <c r="BK121" s="1002"/>
      <c r="BL121" s="1002"/>
      <c r="BM121" s="1002"/>
      <c r="BN121" s="1002"/>
      <c r="BO121" s="1002"/>
      <c r="BP121" s="1003"/>
      <c r="BQ121" s="971">
        <v>270263</v>
      </c>
      <c r="BR121" s="972"/>
      <c r="BS121" s="972"/>
      <c r="BT121" s="972"/>
      <c r="BU121" s="972"/>
      <c r="BV121" s="972">
        <v>226940</v>
      </c>
      <c r="BW121" s="972"/>
      <c r="BX121" s="972"/>
      <c r="BY121" s="972"/>
      <c r="BZ121" s="972"/>
      <c r="CA121" s="972">
        <v>180634</v>
      </c>
      <c r="CB121" s="972"/>
      <c r="CC121" s="972"/>
      <c r="CD121" s="972"/>
      <c r="CE121" s="972"/>
      <c r="CF121" s="966">
        <v>2</v>
      </c>
      <c r="CG121" s="967"/>
      <c r="CH121" s="967"/>
      <c r="CI121" s="967"/>
      <c r="CJ121" s="967"/>
      <c r="CK121" s="1062"/>
      <c r="CL121" s="1063"/>
      <c r="CM121" s="1063"/>
      <c r="CN121" s="1063"/>
      <c r="CO121" s="1064"/>
      <c r="CP121" s="1072" t="s">
        <v>484</v>
      </c>
      <c r="CQ121" s="1073"/>
      <c r="CR121" s="1073"/>
      <c r="CS121" s="1073"/>
      <c r="CT121" s="1073"/>
      <c r="CU121" s="1073"/>
      <c r="CV121" s="1073"/>
      <c r="CW121" s="1073"/>
      <c r="CX121" s="1073"/>
      <c r="CY121" s="1073"/>
      <c r="CZ121" s="1073"/>
      <c r="DA121" s="1073"/>
      <c r="DB121" s="1073"/>
      <c r="DC121" s="1073"/>
      <c r="DD121" s="1073"/>
      <c r="DE121" s="1073"/>
      <c r="DF121" s="1074"/>
      <c r="DG121" s="971">
        <v>1665274</v>
      </c>
      <c r="DH121" s="972"/>
      <c r="DI121" s="972"/>
      <c r="DJ121" s="972"/>
      <c r="DK121" s="972"/>
      <c r="DL121" s="972">
        <v>1577389</v>
      </c>
      <c r="DM121" s="972"/>
      <c r="DN121" s="972"/>
      <c r="DO121" s="972"/>
      <c r="DP121" s="972"/>
      <c r="DQ121" s="972">
        <v>1637828</v>
      </c>
      <c r="DR121" s="972"/>
      <c r="DS121" s="972"/>
      <c r="DT121" s="972"/>
      <c r="DU121" s="972"/>
      <c r="DV121" s="973">
        <v>18.3</v>
      </c>
      <c r="DW121" s="973"/>
      <c r="DX121" s="973"/>
      <c r="DY121" s="973"/>
      <c r="DZ121" s="974"/>
    </row>
    <row r="122" spans="1:130" s="246" customFormat="1" ht="26.25" customHeight="1">
      <c r="A122" s="1111"/>
      <c r="B122" s="998"/>
      <c r="C122" s="968" t="s">
        <v>462</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467</v>
      </c>
      <c r="AB122" s="1011"/>
      <c r="AC122" s="1011"/>
      <c r="AD122" s="1011"/>
      <c r="AE122" s="1012"/>
      <c r="AF122" s="1013" t="s">
        <v>230</v>
      </c>
      <c r="AG122" s="1011"/>
      <c r="AH122" s="1011"/>
      <c r="AI122" s="1011"/>
      <c r="AJ122" s="1012"/>
      <c r="AK122" s="1013" t="s">
        <v>230</v>
      </c>
      <c r="AL122" s="1011"/>
      <c r="AM122" s="1011"/>
      <c r="AN122" s="1011"/>
      <c r="AO122" s="1012"/>
      <c r="AP122" s="1014" t="s">
        <v>455</v>
      </c>
      <c r="AQ122" s="1015"/>
      <c r="AR122" s="1015"/>
      <c r="AS122" s="1015"/>
      <c r="AT122" s="1016"/>
      <c r="AU122" s="1044"/>
      <c r="AV122" s="1045"/>
      <c r="AW122" s="1045"/>
      <c r="AX122" s="1045"/>
      <c r="AY122" s="1046"/>
      <c r="AZ122" s="1026" t="s">
        <v>485</v>
      </c>
      <c r="BA122" s="1017"/>
      <c r="BB122" s="1017"/>
      <c r="BC122" s="1017"/>
      <c r="BD122" s="1017"/>
      <c r="BE122" s="1017"/>
      <c r="BF122" s="1017"/>
      <c r="BG122" s="1017"/>
      <c r="BH122" s="1017"/>
      <c r="BI122" s="1017"/>
      <c r="BJ122" s="1017"/>
      <c r="BK122" s="1017"/>
      <c r="BL122" s="1017"/>
      <c r="BM122" s="1017"/>
      <c r="BN122" s="1017"/>
      <c r="BO122" s="1017"/>
      <c r="BP122" s="1018"/>
      <c r="BQ122" s="1049">
        <v>22238152</v>
      </c>
      <c r="BR122" s="1050"/>
      <c r="BS122" s="1050"/>
      <c r="BT122" s="1050"/>
      <c r="BU122" s="1050"/>
      <c r="BV122" s="1050">
        <v>21893907</v>
      </c>
      <c r="BW122" s="1050"/>
      <c r="BX122" s="1050"/>
      <c r="BY122" s="1050"/>
      <c r="BZ122" s="1050"/>
      <c r="CA122" s="1050">
        <v>21320050</v>
      </c>
      <c r="CB122" s="1050"/>
      <c r="CC122" s="1050"/>
      <c r="CD122" s="1050"/>
      <c r="CE122" s="1050"/>
      <c r="CF122" s="1070">
        <v>237.7</v>
      </c>
      <c r="CG122" s="1071"/>
      <c r="CH122" s="1071"/>
      <c r="CI122" s="1071"/>
      <c r="CJ122" s="1071"/>
      <c r="CK122" s="1062"/>
      <c r="CL122" s="1063"/>
      <c r="CM122" s="1063"/>
      <c r="CN122" s="1063"/>
      <c r="CO122" s="1064"/>
      <c r="CP122" s="1072" t="s">
        <v>486</v>
      </c>
      <c r="CQ122" s="1073"/>
      <c r="CR122" s="1073"/>
      <c r="CS122" s="1073"/>
      <c r="CT122" s="1073"/>
      <c r="CU122" s="1073"/>
      <c r="CV122" s="1073"/>
      <c r="CW122" s="1073"/>
      <c r="CX122" s="1073"/>
      <c r="CY122" s="1073"/>
      <c r="CZ122" s="1073"/>
      <c r="DA122" s="1073"/>
      <c r="DB122" s="1073"/>
      <c r="DC122" s="1073"/>
      <c r="DD122" s="1073"/>
      <c r="DE122" s="1073"/>
      <c r="DF122" s="1074"/>
      <c r="DG122" s="971" t="s">
        <v>446</v>
      </c>
      <c r="DH122" s="972"/>
      <c r="DI122" s="972"/>
      <c r="DJ122" s="972"/>
      <c r="DK122" s="972"/>
      <c r="DL122" s="972">
        <v>570053</v>
      </c>
      <c r="DM122" s="972"/>
      <c r="DN122" s="972"/>
      <c r="DO122" s="972"/>
      <c r="DP122" s="972"/>
      <c r="DQ122" s="972">
        <v>1150236</v>
      </c>
      <c r="DR122" s="972"/>
      <c r="DS122" s="972"/>
      <c r="DT122" s="972"/>
      <c r="DU122" s="972"/>
      <c r="DV122" s="973">
        <v>12.8</v>
      </c>
      <c r="DW122" s="973"/>
      <c r="DX122" s="973"/>
      <c r="DY122" s="973"/>
      <c r="DZ122" s="974"/>
    </row>
    <row r="123" spans="1:130" s="246" customFormat="1" ht="26.25" customHeight="1">
      <c r="A123" s="1111"/>
      <c r="B123" s="998"/>
      <c r="C123" s="968" t="s">
        <v>469</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230</v>
      </c>
      <c r="AB123" s="1011"/>
      <c r="AC123" s="1011"/>
      <c r="AD123" s="1011"/>
      <c r="AE123" s="1012"/>
      <c r="AF123" s="1013" t="s">
        <v>445</v>
      </c>
      <c r="AG123" s="1011"/>
      <c r="AH123" s="1011"/>
      <c r="AI123" s="1011"/>
      <c r="AJ123" s="1012"/>
      <c r="AK123" s="1013" t="s">
        <v>455</v>
      </c>
      <c r="AL123" s="1011"/>
      <c r="AM123" s="1011"/>
      <c r="AN123" s="1011"/>
      <c r="AO123" s="1012"/>
      <c r="AP123" s="1014" t="s">
        <v>467</v>
      </c>
      <c r="AQ123" s="1015"/>
      <c r="AR123" s="1015"/>
      <c r="AS123" s="1015"/>
      <c r="AT123" s="1016"/>
      <c r="AU123" s="1047"/>
      <c r="AV123" s="1048"/>
      <c r="AW123" s="1048"/>
      <c r="AX123" s="1048"/>
      <c r="AY123" s="1048"/>
      <c r="AZ123" s="277" t="s">
        <v>188</v>
      </c>
      <c r="BA123" s="277"/>
      <c r="BB123" s="277"/>
      <c r="BC123" s="277"/>
      <c r="BD123" s="277"/>
      <c r="BE123" s="277"/>
      <c r="BF123" s="277"/>
      <c r="BG123" s="277"/>
      <c r="BH123" s="277"/>
      <c r="BI123" s="277"/>
      <c r="BJ123" s="277"/>
      <c r="BK123" s="277"/>
      <c r="BL123" s="277"/>
      <c r="BM123" s="277"/>
      <c r="BN123" s="277"/>
      <c r="BO123" s="1027" t="s">
        <v>487</v>
      </c>
      <c r="BP123" s="1058"/>
      <c r="BQ123" s="1117">
        <v>25828684</v>
      </c>
      <c r="BR123" s="1118"/>
      <c r="BS123" s="1118"/>
      <c r="BT123" s="1118"/>
      <c r="BU123" s="1118"/>
      <c r="BV123" s="1118">
        <v>25309145</v>
      </c>
      <c r="BW123" s="1118"/>
      <c r="BX123" s="1118"/>
      <c r="BY123" s="1118"/>
      <c r="BZ123" s="1118"/>
      <c r="CA123" s="1118">
        <v>24866973</v>
      </c>
      <c r="CB123" s="1118"/>
      <c r="CC123" s="1118"/>
      <c r="CD123" s="1118"/>
      <c r="CE123" s="1118"/>
      <c r="CF123" s="1051"/>
      <c r="CG123" s="1052"/>
      <c r="CH123" s="1052"/>
      <c r="CI123" s="1052"/>
      <c r="CJ123" s="1053"/>
      <c r="CK123" s="1062"/>
      <c r="CL123" s="1063"/>
      <c r="CM123" s="1063"/>
      <c r="CN123" s="1063"/>
      <c r="CO123" s="1064"/>
      <c r="CP123" s="1072" t="s">
        <v>488</v>
      </c>
      <c r="CQ123" s="1073"/>
      <c r="CR123" s="1073"/>
      <c r="CS123" s="1073"/>
      <c r="CT123" s="1073"/>
      <c r="CU123" s="1073"/>
      <c r="CV123" s="1073"/>
      <c r="CW123" s="1073"/>
      <c r="CX123" s="1073"/>
      <c r="CY123" s="1073"/>
      <c r="CZ123" s="1073"/>
      <c r="DA123" s="1073"/>
      <c r="DB123" s="1073"/>
      <c r="DC123" s="1073"/>
      <c r="DD123" s="1073"/>
      <c r="DE123" s="1073"/>
      <c r="DF123" s="1074"/>
      <c r="DG123" s="1010">
        <v>1114</v>
      </c>
      <c r="DH123" s="1011"/>
      <c r="DI123" s="1011"/>
      <c r="DJ123" s="1011"/>
      <c r="DK123" s="1012"/>
      <c r="DL123" s="1013">
        <v>951</v>
      </c>
      <c r="DM123" s="1011"/>
      <c r="DN123" s="1011"/>
      <c r="DO123" s="1011"/>
      <c r="DP123" s="1012"/>
      <c r="DQ123" s="1013">
        <v>1545</v>
      </c>
      <c r="DR123" s="1011"/>
      <c r="DS123" s="1011"/>
      <c r="DT123" s="1011"/>
      <c r="DU123" s="1012"/>
      <c r="DV123" s="1014">
        <v>0</v>
      </c>
      <c r="DW123" s="1015"/>
      <c r="DX123" s="1015"/>
      <c r="DY123" s="1015"/>
      <c r="DZ123" s="1016"/>
    </row>
    <row r="124" spans="1:130" s="246" customFormat="1" ht="26.25" customHeight="1" thickBot="1">
      <c r="A124" s="1111"/>
      <c r="B124" s="998"/>
      <c r="C124" s="968" t="s">
        <v>472</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467</v>
      </c>
      <c r="AB124" s="1011"/>
      <c r="AC124" s="1011"/>
      <c r="AD124" s="1011"/>
      <c r="AE124" s="1012"/>
      <c r="AF124" s="1013" t="s">
        <v>467</v>
      </c>
      <c r="AG124" s="1011"/>
      <c r="AH124" s="1011"/>
      <c r="AI124" s="1011"/>
      <c r="AJ124" s="1012"/>
      <c r="AK124" s="1013" t="s">
        <v>467</v>
      </c>
      <c r="AL124" s="1011"/>
      <c r="AM124" s="1011"/>
      <c r="AN124" s="1011"/>
      <c r="AO124" s="1012"/>
      <c r="AP124" s="1014" t="s">
        <v>449</v>
      </c>
      <c r="AQ124" s="1015"/>
      <c r="AR124" s="1015"/>
      <c r="AS124" s="1015"/>
      <c r="AT124" s="1016"/>
      <c r="AU124" s="1113" t="s">
        <v>489</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v>136.9</v>
      </c>
      <c r="BR124" s="1080"/>
      <c r="BS124" s="1080"/>
      <c r="BT124" s="1080"/>
      <c r="BU124" s="1080"/>
      <c r="BV124" s="1080">
        <v>118.2</v>
      </c>
      <c r="BW124" s="1080"/>
      <c r="BX124" s="1080"/>
      <c r="BY124" s="1080"/>
      <c r="BZ124" s="1080"/>
      <c r="CA124" s="1080">
        <v>123.1</v>
      </c>
      <c r="CB124" s="1080"/>
      <c r="CC124" s="1080"/>
      <c r="CD124" s="1080"/>
      <c r="CE124" s="1080"/>
      <c r="CF124" s="1081"/>
      <c r="CG124" s="1082"/>
      <c r="CH124" s="1082"/>
      <c r="CI124" s="1082"/>
      <c r="CJ124" s="1083"/>
      <c r="CK124" s="1065"/>
      <c r="CL124" s="1065"/>
      <c r="CM124" s="1065"/>
      <c r="CN124" s="1065"/>
      <c r="CO124" s="1066"/>
      <c r="CP124" s="1072" t="s">
        <v>490</v>
      </c>
      <c r="CQ124" s="1073"/>
      <c r="CR124" s="1073"/>
      <c r="CS124" s="1073"/>
      <c r="CT124" s="1073"/>
      <c r="CU124" s="1073"/>
      <c r="CV124" s="1073"/>
      <c r="CW124" s="1073"/>
      <c r="CX124" s="1073"/>
      <c r="CY124" s="1073"/>
      <c r="CZ124" s="1073"/>
      <c r="DA124" s="1073"/>
      <c r="DB124" s="1073"/>
      <c r="DC124" s="1073"/>
      <c r="DD124" s="1073"/>
      <c r="DE124" s="1073"/>
      <c r="DF124" s="1074"/>
      <c r="DG124" s="1057">
        <v>2457270</v>
      </c>
      <c r="DH124" s="1036"/>
      <c r="DI124" s="1036"/>
      <c r="DJ124" s="1036"/>
      <c r="DK124" s="1037"/>
      <c r="DL124" s="1035" t="s">
        <v>475</v>
      </c>
      <c r="DM124" s="1036"/>
      <c r="DN124" s="1036"/>
      <c r="DO124" s="1036"/>
      <c r="DP124" s="1037"/>
      <c r="DQ124" s="1035" t="s">
        <v>467</v>
      </c>
      <c r="DR124" s="1036"/>
      <c r="DS124" s="1036"/>
      <c r="DT124" s="1036"/>
      <c r="DU124" s="1037"/>
      <c r="DV124" s="1038" t="s">
        <v>230</v>
      </c>
      <c r="DW124" s="1039"/>
      <c r="DX124" s="1039"/>
      <c r="DY124" s="1039"/>
      <c r="DZ124" s="1040"/>
    </row>
    <row r="125" spans="1:130" s="246" customFormat="1" ht="26.25" customHeight="1">
      <c r="A125" s="1111"/>
      <c r="B125" s="998"/>
      <c r="C125" s="968" t="s">
        <v>474</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454</v>
      </c>
      <c r="AB125" s="1011"/>
      <c r="AC125" s="1011"/>
      <c r="AD125" s="1011"/>
      <c r="AE125" s="1012"/>
      <c r="AF125" s="1013" t="s">
        <v>467</v>
      </c>
      <c r="AG125" s="1011"/>
      <c r="AH125" s="1011"/>
      <c r="AI125" s="1011"/>
      <c r="AJ125" s="1012"/>
      <c r="AK125" s="1013" t="s">
        <v>454</v>
      </c>
      <c r="AL125" s="1011"/>
      <c r="AM125" s="1011"/>
      <c r="AN125" s="1011"/>
      <c r="AO125" s="1012"/>
      <c r="AP125" s="1014" t="s">
        <v>445</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491</v>
      </c>
      <c r="CL125" s="1060"/>
      <c r="CM125" s="1060"/>
      <c r="CN125" s="1060"/>
      <c r="CO125" s="1061"/>
      <c r="CP125" s="992" t="s">
        <v>492</v>
      </c>
      <c r="CQ125" s="941"/>
      <c r="CR125" s="941"/>
      <c r="CS125" s="941"/>
      <c r="CT125" s="941"/>
      <c r="CU125" s="941"/>
      <c r="CV125" s="941"/>
      <c r="CW125" s="941"/>
      <c r="CX125" s="941"/>
      <c r="CY125" s="941"/>
      <c r="CZ125" s="941"/>
      <c r="DA125" s="941"/>
      <c r="DB125" s="941"/>
      <c r="DC125" s="941"/>
      <c r="DD125" s="941"/>
      <c r="DE125" s="941"/>
      <c r="DF125" s="942"/>
      <c r="DG125" s="978" t="s">
        <v>467</v>
      </c>
      <c r="DH125" s="979"/>
      <c r="DI125" s="979"/>
      <c r="DJ125" s="979"/>
      <c r="DK125" s="979"/>
      <c r="DL125" s="979" t="s">
        <v>467</v>
      </c>
      <c r="DM125" s="979"/>
      <c r="DN125" s="979"/>
      <c r="DO125" s="979"/>
      <c r="DP125" s="979"/>
      <c r="DQ125" s="979" t="s">
        <v>467</v>
      </c>
      <c r="DR125" s="979"/>
      <c r="DS125" s="979"/>
      <c r="DT125" s="979"/>
      <c r="DU125" s="979"/>
      <c r="DV125" s="980" t="s">
        <v>230</v>
      </c>
      <c r="DW125" s="980"/>
      <c r="DX125" s="980"/>
      <c r="DY125" s="980"/>
      <c r="DZ125" s="981"/>
    </row>
    <row r="126" spans="1:130" s="246" customFormat="1" ht="26.25" customHeight="1" thickBot="1">
      <c r="A126" s="1111"/>
      <c r="B126" s="998"/>
      <c r="C126" s="968" t="s">
        <v>477</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v>30156</v>
      </c>
      <c r="AB126" s="1011"/>
      <c r="AC126" s="1011"/>
      <c r="AD126" s="1011"/>
      <c r="AE126" s="1012"/>
      <c r="AF126" s="1013">
        <v>48256</v>
      </c>
      <c r="AG126" s="1011"/>
      <c r="AH126" s="1011"/>
      <c r="AI126" s="1011"/>
      <c r="AJ126" s="1012"/>
      <c r="AK126" s="1013">
        <v>67436</v>
      </c>
      <c r="AL126" s="1011"/>
      <c r="AM126" s="1011"/>
      <c r="AN126" s="1011"/>
      <c r="AO126" s="1012"/>
      <c r="AP126" s="1014">
        <v>0.8</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493</v>
      </c>
      <c r="CQ126" s="1002"/>
      <c r="CR126" s="1002"/>
      <c r="CS126" s="1002"/>
      <c r="CT126" s="1002"/>
      <c r="CU126" s="1002"/>
      <c r="CV126" s="1002"/>
      <c r="CW126" s="1002"/>
      <c r="CX126" s="1002"/>
      <c r="CY126" s="1002"/>
      <c r="CZ126" s="1002"/>
      <c r="DA126" s="1002"/>
      <c r="DB126" s="1002"/>
      <c r="DC126" s="1002"/>
      <c r="DD126" s="1002"/>
      <c r="DE126" s="1002"/>
      <c r="DF126" s="1003"/>
      <c r="DG126" s="971" t="s">
        <v>230</v>
      </c>
      <c r="DH126" s="972"/>
      <c r="DI126" s="972"/>
      <c r="DJ126" s="972"/>
      <c r="DK126" s="972"/>
      <c r="DL126" s="972" t="s">
        <v>230</v>
      </c>
      <c r="DM126" s="972"/>
      <c r="DN126" s="972"/>
      <c r="DO126" s="972"/>
      <c r="DP126" s="972"/>
      <c r="DQ126" s="972" t="s">
        <v>230</v>
      </c>
      <c r="DR126" s="972"/>
      <c r="DS126" s="972"/>
      <c r="DT126" s="972"/>
      <c r="DU126" s="972"/>
      <c r="DV126" s="973" t="s">
        <v>454</v>
      </c>
      <c r="DW126" s="973"/>
      <c r="DX126" s="973"/>
      <c r="DY126" s="973"/>
      <c r="DZ126" s="974"/>
    </row>
    <row r="127" spans="1:130" s="246" customFormat="1" ht="26.25" customHeight="1">
      <c r="A127" s="1112"/>
      <c r="B127" s="1000"/>
      <c r="C127" s="1054" t="s">
        <v>494</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t="s">
        <v>230</v>
      </c>
      <c r="AB127" s="1011"/>
      <c r="AC127" s="1011"/>
      <c r="AD127" s="1011"/>
      <c r="AE127" s="1012"/>
      <c r="AF127" s="1013" t="s">
        <v>230</v>
      </c>
      <c r="AG127" s="1011"/>
      <c r="AH127" s="1011"/>
      <c r="AI127" s="1011"/>
      <c r="AJ127" s="1012"/>
      <c r="AK127" s="1013" t="s">
        <v>454</v>
      </c>
      <c r="AL127" s="1011"/>
      <c r="AM127" s="1011"/>
      <c r="AN127" s="1011"/>
      <c r="AO127" s="1012"/>
      <c r="AP127" s="1014" t="s">
        <v>449</v>
      </c>
      <c r="AQ127" s="1015"/>
      <c r="AR127" s="1015"/>
      <c r="AS127" s="1015"/>
      <c r="AT127" s="1016"/>
      <c r="AU127" s="282"/>
      <c r="AV127" s="282"/>
      <c r="AW127" s="282"/>
      <c r="AX127" s="1084" t="s">
        <v>495</v>
      </c>
      <c r="AY127" s="1085"/>
      <c r="AZ127" s="1085"/>
      <c r="BA127" s="1085"/>
      <c r="BB127" s="1085"/>
      <c r="BC127" s="1085"/>
      <c r="BD127" s="1085"/>
      <c r="BE127" s="1086"/>
      <c r="BF127" s="1087" t="s">
        <v>496</v>
      </c>
      <c r="BG127" s="1085"/>
      <c r="BH127" s="1085"/>
      <c r="BI127" s="1085"/>
      <c r="BJ127" s="1085"/>
      <c r="BK127" s="1085"/>
      <c r="BL127" s="1086"/>
      <c r="BM127" s="1087" t="s">
        <v>497</v>
      </c>
      <c r="BN127" s="1085"/>
      <c r="BO127" s="1085"/>
      <c r="BP127" s="1085"/>
      <c r="BQ127" s="1085"/>
      <c r="BR127" s="1085"/>
      <c r="BS127" s="1086"/>
      <c r="BT127" s="1087" t="s">
        <v>498</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499</v>
      </c>
      <c r="CQ127" s="1002"/>
      <c r="CR127" s="1002"/>
      <c r="CS127" s="1002"/>
      <c r="CT127" s="1002"/>
      <c r="CU127" s="1002"/>
      <c r="CV127" s="1002"/>
      <c r="CW127" s="1002"/>
      <c r="CX127" s="1002"/>
      <c r="CY127" s="1002"/>
      <c r="CZ127" s="1002"/>
      <c r="DA127" s="1002"/>
      <c r="DB127" s="1002"/>
      <c r="DC127" s="1002"/>
      <c r="DD127" s="1002"/>
      <c r="DE127" s="1002"/>
      <c r="DF127" s="1003"/>
      <c r="DG127" s="971" t="s">
        <v>230</v>
      </c>
      <c r="DH127" s="972"/>
      <c r="DI127" s="972"/>
      <c r="DJ127" s="972"/>
      <c r="DK127" s="972"/>
      <c r="DL127" s="972" t="s">
        <v>475</v>
      </c>
      <c r="DM127" s="972"/>
      <c r="DN127" s="972"/>
      <c r="DO127" s="972"/>
      <c r="DP127" s="972"/>
      <c r="DQ127" s="972" t="s">
        <v>454</v>
      </c>
      <c r="DR127" s="972"/>
      <c r="DS127" s="972"/>
      <c r="DT127" s="972"/>
      <c r="DU127" s="972"/>
      <c r="DV127" s="973" t="s">
        <v>449</v>
      </c>
      <c r="DW127" s="973"/>
      <c r="DX127" s="973"/>
      <c r="DY127" s="973"/>
      <c r="DZ127" s="974"/>
    </row>
    <row r="128" spans="1:130" s="246" customFormat="1" ht="26.25" customHeight="1" thickBot="1">
      <c r="A128" s="1095" t="s">
        <v>500</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501</v>
      </c>
      <c r="X128" s="1097"/>
      <c r="Y128" s="1097"/>
      <c r="Z128" s="1098"/>
      <c r="AA128" s="1099">
        <v>64184</v>
      </c>
      <c r="AB128" s="1100"/>
      <c r="AC128" s="1100"/>
      <c r="AD128" s="1100"/>
      <c r="AE128" s="1101"/>
      <c r="AF128" s="1102">
        <v>54228</v>
      </c>
      <c r="AG128" s="1100"/>
      <c r="AH128" s="1100"/>
      <c r="AI128" s="1100"/>
      <c r="AJ128" s="1101"/>
      <c r="AK128" s="1102">
        <v>44345</v>
      </c>
      <c r="AL128" s="1100"/>
      <c r="AM128" s="1100"/>
      <c r="AN128" s="1100"/>
      <c r="AO128" s="1101"/>
      <c r="AP128" s="1103"/>
      <c r="AQ128" s="1104"/>
      <c r="AR128" s="1104"/>
      <c r="AS128" s="1104"/>
      <c r="AT128" s="1105"/>
      <c r="AU128" s="282"/>
      <c r="AV128" s="282"/>
      <c r="AW128" s="282"/>
      <c r="AX128" s="940" t="s">
        <v>502</v>
      </c>
      <c r="AY128" s="941"/>
      <c r="AZ128" s="941"/>
      <c r="BA128" s="941"/>
      <c r="BB128" s="941"/>
      <c r="BC128" s="941"/>
      <c r="BD128" s="941"/>
      <c r="BE128" s="942"/>
      <c r="BF128" s="1106" t="s">
        <v>454</v>
      </c>
      <c r="BG128" s="1107"/>
      <c r="BH128" s="1107"/>
      <c r="BI128" s="1107"/>
      <c r="BJ128" s="1107"/>
      <c r="BK128" s="1107"/>
      <c r="BL128" s="1108"/>
      <c r="BM128" s="1106">
        <v>13.18</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503</v>
      </c>
      <c r="CQ128" s="1089"/>
      <c r="CR128" s="1089"/>
      <c r="CS128" s="1089"/>
      <c r="CT128" s="1089"/>
      <c r="CU128" s="1089"/>
      <c r="CV128" s="1089"/>
      <c r="CW128" s="1089"/>
      <c r="CX128" s="1089"/>
      <c r="CY128" s="1089"/>
      <c r="CZ128" s="1089"/>
      <c r="DA128" s="1089"/>
      <c r="DB128" s="1089"/>
      <c r="DC128" s="1089"/>
      <c r="DD128" s="1089"/>
      <c r="DE128" s="1089"/>
      <c r="DF128" s="1090"/>
      <c r="DG128" s="1091" t="s">
        <v>230</v>
      </c>
      <c r="DH128" s="1092"/>
      <c r="DI128" s="1092"/>
      <c r="DJ128" s="1092"/>
      <c r="DK128" s="1092"/>
      <c r="DL128" s="1092" t="s">
        <v>445</v>
      </c>
      <c r="DM128" s="1092"/>
      <c r="DN128" s="1092"/>
      <c r="DO128" s="1092"/>
      <c r="DP128" s="1092"/>
      <c r="DQ128" s="1092" t="s">
        <v>445</v>
      </c>
      <c r="DR128" s="1092"/>
      <c r="DS128" s="1092"/>
      <c r="DT128" s="1092"/>
      <c r="DU128" s="1092"/>
      <c r="DV128" s="1093" t="s">
        <v>230</v>
      </c>
      <c r="DW128" s="1093"/>
      <c r="DX128" s="1093"/>
      <c r="DY128" s="1093"/>
      <c r="DZ128" s="1094"/>
    </row>
    <row r="129" spans="1:131" s="246" customFormat="1" ht="26.25" customHeight="1">
      <c r="A129" s="982" t="s">
        <v>106</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504</v>
      </c>
      <c r="X129" s="1126"/>
      <c r="Y129" s="1126"/>
      <c r="Z129" s="1127"/>
      <c r="AA129" s="1010">
        <v>11629850</v>
      </c>
      <c r="AB129" s="1011"/>
      <c r="AC129" s="1011"/>
      <c r="AD129" s="1011"/>
      <c r="AE129" s="1012"/>
      <c r="AF129" s="1013">
        <v>11250525</v>
      </c>
      <c r="AG129" s="1011"/>
      <c r="AH129" s="1011"/>
      <c r="AI129" s="1011"/>
      <c r="AJ129" s="1012"/>
      <c r="AK129" s="1013">
        <v>11016275</v>
      </c>
      <c r="AL129" s="1011"/>
      <c r="AM129" s="1011"/>
      <c r="AN129" s="1011"/>
      <c r="AO129" s="1012"/>
      <c r="AP129" s="1128"/>
      <c r="AQ129" s="1129"/>
      <c r="AR129" s="1129"/>
      <c r="AS129" s="1129"/>
      <c r="AT129" s="1130"/>
      <c r="AU129" s="284"/>
      <c r="AV129" s="284"/>
      <c r="AW129" s="284"/>
      <c r="AX129" s="1119" t="s">
        <v>505</v>
      </c>
      <c r="AY129" s="1002"/>
      <c r="AZ129" s="1002"/>
      <c r="BA129" s="1002"/>
      <c r="BB129" s="1002"/>
      <c r="BC129" s="1002"/>
      <c r="BD129" s="1002"/>
      <c r="BE129" s="1003"/>
      <c r="BF129" s="1120" t="s">
        <v>454</v>
      </c>
      <c r="BG129" s="1121"/>
      <c r="BH129" s="1121"/>
      <c r="BI129" s="1121"/>
      <c r="BJ129" s="1121"/>
      <c r="BK129" s="1121"/>
      <c r="BL129" s="1122"/>
      <c r="BM129" s="1120">
        <v>18.18</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982" t="s">
        <v>506</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507</v>
      </c>
      <c r="X130" s="1126"/>
      <c r="Y130" s="1126"/>
      <c r="Z130" s="1127"/>
      <c r="AA130" s="1010">
        <v>2292458</v>
      </c>
      <c r="AB130" s="1011"/>
      <c r="AC130" s="1011"/>
      <c r="AD130" s="1011"/>
      <c r="AE130" s="1012"/>
      <c r="AF130" s="1013">
        <v>2160622</v>
      </c>
      <c r="AG130" s="1011"/>
      <c r="AH130" s="1011"/>
      <c r="AI130" s="1011"/>
      <c r="AJ130" s="1012"/>
      <c r="AK130" s="1013">
        <v>2046715</v>
      </c>
      <c r="AL130" s="1011"/>
      <c r="AM130" s="1011"/>
      <c r="AN130" s="1011"/>
      <c r="AO130" s="1012"/>
      <c r="AP130" s="1128"/>
      <c r="AQ130" s="1129"/>
      <c r="AR130" s="1129"/>
      <c r="AS130" s="1129"/>
      <c r="AT130" s="1130"/>
      <c r="AU130" s="284"/>
      <c r="AV130" s="284"/>
      <c r="AW130" s="284"/>
      <c r="AX130" s="1119" t="s">
        <v>508</v>
      </c>
      <c r="AY130" s="1002"/>
      <c r="AZ130" s="1002"/>
      <c r="BA130" s="1002"/>
      <c r="BB130" s="1002"/>
      <c r="BC130" s="1002"/>
      <c r="BD130" s="1002"/>
      <c r="BE130" s="1003"/>
      <c r="BF130" s="1156">
        <v>14.1</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509</v>
      </c>
      <c r="X131" s="1164"/>
      <c r="Y131" s="1164"/>
      <c r="Z131" s="1165"/>
      <c r="AA131" s="1057">
        <v>9337392</v>
      </c>
      <c r="AB131" s="1036"/>
      <c r="AC131" s="1036"/>
      <c r="AD131" s="1036"/>
      <c r="AE131" s="1037"/>
      <c r="AF131" s="1035">
        <v>9089903</v>
      </c>
      <c r="AG131" s="1036"/>
      <c r="AH131" s="1036"/>
      <c r="AI131" s="1036"/>
      <c r="AJ131" s="1037"/>
      <c r="AK131" s="1035">
        <v>8969560</v>
      </c>
      <c r="AL131" s="1036"/>
      <c r="AM131" s="1036"/>
      <c r="AN131" s="1036"/>
      <c r="AO131" s="1037"/>
      <c r="AP131" s="1166"/>
      <c r="AQ131" s="1167"/>
      <c r="AR131" s="1167"/>
      <c r="AS131" s="1167"/>
      <c r="AT131" s="1168"/>
      <c r="AU131" s="284"/>
      <c r="AV131" s="284"/>
      <c r="AW131" s="284"/>
      <c r="AX131" s="1138" t="s">
        <v>510</v>
      </c>
      <c r="AY131" s="1089"/>
      <c r="AZ131" s="1089"/>
      <c r="BA131" s="1089"/>
      <c r="BB131" s="1089"/>
      <c r="BC131" s="1089"/>
      <c r="BD131" s="1089"/>
      <c r="BE131" s="1090"/>
      <c r="BF131" s="1139">
        <v>123.1</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45" t="s">
        <v>511</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512</v>
      </c>
      <c r="W132" s="1149"/>
      <c r="X132" s="1149"/>
      <c r="Y132" s="1149"/>
      <c r="Z132" s="1150"/>
      <c r="AA132" s="1151">
        <v>14.94483685</v>
      </c>
      <c r="AB132" s="1152"/>
      <c r="AC132" s="1152"/>
      <c r="AD132" s="1152"/>
      <c r="AE132" s="1153"/>
      <c r="AF132" s="1154">
        <v>14.108236359999999</v>
      </c>
      <c r="AG132" s="1152"/>
      <c r="AH132" s="1152"/>
      <c r="AI132" s="1152"/>
      <c r="AJ132" s="1153"/>
      <c r="AK132" s="1154">
        <v>13.45325746</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513</v>
      </c>
      <c r="W133" s="1132"/>
      <c r="X133" s="1132"/>
      <c r="Y133" s="1132"/>
      <c r="Z133" s="1133"/>
      <c r="AA133" s="1134">
        <v>15.5</v>
      </c>
      <c r="AB133" s="1135"/>
      <c r="AC133" s="1135"/>
      <c r="AD133" s="1135"/>
      <c r="AE133" s="1136"/>
      <c r="AF133" s="1134">
        <v>14.7</v>
      </c>
      <c r="AG133" s="1135"/>
      <c r="AH133" s="1135"/>
      <c r="AI133" s="1135"/>
      <c r="AJ133" s="1136"/>
      <c r="AK133" s="1134">
        <v>14.1</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zXCIGh1b3fy9GWHAexqN2lsqZPsmKC/9H8AIrZkAqatdHTNV4ZmzpP8xR+Lg2zwqs73BfKqyRtBCM8L8HZ99sw==" saltValue="JJwr+sPHIS01pjiYS+qlD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DQ110"/>
  <sheetViews>
    <sheetView showGridLines="0" view="pageBreakPreview" zoomScale="75" zoomScaleNormal="85" zoomScaleSheetLayoutView="75"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514</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zGx00YxyNhHCfQ5NtJ/ic7ppceVd1yRg32ZSlv4UiLPQ+NXwkUBIlqTxJRsHByjerkeoPZBoWl1HFKmiRBdGGw==" saltValue="pUEXhEx0kdMJJ7w/CRZr/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DL103"/>
  <sheetViews>
    <sheetView showGridLines="0" zoomScale="75" zoomScaleNormal="75"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ky7XoqrZtoxI8k9yHkgRHu7qPR6r+WfhqIeexAEW6ebRdINaLmq1nH64gg1jvl+oLNkgUFhW5TTQUw/sxQvong==" saltValue="Ans8p+jYde6Q4mDor93f8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Z74"/>
  <sheetViews>
    <sheetView showGridLines="0" view="pageBreakPreview"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515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516</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517</v>
      </c>
      <c r="AP7" s="303"/>
      <c r="AQ7" s="304" t="s">
        <v>518</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519</v>
      </c>
      <c r="AQ8" s="310" t="s">
        <v>520</v>
      </c>
      <c r="AR8" s="311" t="s">
        <v>521</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522</v>
      </c>
      <c r="AL9" s="1175"/>
      <c r="AM9" s="1175"/>
      <c r="AN9" s="1176"/>
      <c r="AO9" s="312">
        <v>3329765</v>
      </c>
      <c r="AP9" s="312">
        <v>109391</v>
      </c>
      <c r="AQ9" s="313">
        <v>90414</v>
      </c>
      <c r="AR9" s="314">
        <v>21</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523</v>
      </c>
      <c r="AL10" s="1175"/>
      <c r="AM10" s="1175"/>
      <c r="AN10" s="1176"/>
      <c r="AO10" s="315">
        <v>266175</v>
      </c>
      <c r="AP10" s="315">
        <v>8745</v>
      </c>
      <c r="AQ10" s="316">
        <v>7325</v>
      </c>
      <c r="AR10" s="317">
        <v>19.399999999999999</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524</v>
      </c>
      <c r="AL11" s="1175"/>
      <c r="AM11" s="1175"/>
      <c r="AN11" s="1176"/>
      <c r="AO11" s="315">
        <v>926946</v>
      </c>
      <c r="AP11" s="315">
        <v>30453</v>
      </c>
      <c r="AQ11" s="316">
        <v>9426</v>
      </c>
      <c r="AR11" s="317">
        <v>223.1</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525</v>
      </c>
      <c r="AL12" s="1175"/>
      <c r="AM12" s="1175"/>
      <c r="AN12" s="1176"/>
      <c r="AO12" s="315" t="s">
        <v>526</v>
      </c>
      <c r="AP12" s="315" t="s">
        <v>526</v>
      </c>
      <c r="AQ12" s="316">
        <v>1167</v>
      </c>
      <c r="AR12" s="317" t="s">
        <v>526</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527</v>
      </c>
      <c r="AL13" s="1175"/>
      <c r="AM13" s="1175"/>
      <c r="AN13" s="1176"/>
      <c r="AO13" s="315" t="s">
        <v>526</v>
      </c>
      <c r="AP13" s="315" t="s">
        <v>526</v>
      </c>
      <c r="AQ13" s="316">
        <v>3</v>
      </c>
      <c r="AR13" s="317" t="s">
        <v>526</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528</v>
      </c>
      <c r="AL14" s="1175"/>
      <c r="AM14" s="1175"/>
      <c r="AN14" s="1176"/>
      <c r="AO14" s="315">
        <v>104890</v>
      </c>
      <c r="AP14" s="315">
        <v>3446</v>
      </c>
      <c r="AQ14" s="316">
        <v>4078</v>
      </c>
      <c r="AR14" s="317">
        <v>-15.5</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529</v>
      </c>
      <c r="AL15" s="1175"/>
      <c r="AM15" s="1175"/>
      <c r="AN15" s="1176"/>
      <c r="AO15" s="315">
        <v>56954</v>
      </c>
      <c r="AP15" s="315">
        <v>1871</v>
      </c>
      <c r="AQ15" s="316">
        <v>2195</v>
      </c>
      <c r="AR15" s="317">
        <v>-14.8</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530</v>
      </c>
      <c r="AL16" s="1178"/>
      <c r="AM16" s="1178"/>
      <c r="AN16" s="1179"/>
      <c r="AO16" s="315">
        <v>-338376</v>
      </c>
      <c r="AP16" s="315">
        <v>-11117</v>
      </c>
      <c r="AQ16" s="316">
        <v>-8893</v>
      </c>
      <c r="AR16" s="317">
        <v>25</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188</v>
      </c>
      <c r="AL17" s="1178"/>
      <c r="AM17" s="1178"/>
      <c r="AN17" s="1179"/>
      <c r="AO17" s="315">
        <v>4346354</v>
      </c>
      <c r="AP17" s="315">
        <v>142789</v>
      </c>
      <c r="AQ17" s="316">
        <v>105714</v>
      </c>
      <c r="AR17" s="317">
        <v>35.1</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531</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532</v>
      </c>
      <c r="AP20" s="323" t="s">
        <v>533</v>
      </c>
      <c r="AQ20" s="324" t="s">
        <v>534</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535</v>
      </c>
      <c r="AL21" s="1170"/>
      <c r="AM21" s="1170"/>
      <c r="AN21" s="1171"/>
      <c r="AO21" s="327">
        <v>11.53</v>
      </c>
      <c r="AP21" s="328">
        <v>10.07</v>
      </c>
      <c r="AQ21" s="329">
        <v>1.46</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536</v>
      </c>
      <c r="AL22" s="1170"/>
      <c r="AM22" s="1170"/>
      <c r="AN22" s="1171"/>
      <c r="AO22" s="332">
        <v>98.7</v>
      </c>
      <c r="AP22" s="333">
        <v>97.6</v>
      </c>
      <c r="AQ22" s="334">
        <v>1.1000000000000001</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537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538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539</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517</v>
      </c>
      <c r="AP30" s="303"/>
      <c r="AQ30" s="304" t="s">
        <v>518</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519</v>
      </c>
      <c r="AQ31" s="310" t="s">
        <v>520</v>
      </c>
      <c r="AR31" s="311" t="s">
        <v>521</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540</v>
      </c>
      <c r="AL32" s="1186"/>
      <c r="AM32" s="1186"/>
      <c r="AN32" s="1187"/>
      <c r="AO32" s="342">
        <v>2646366</v>
      </c>
      <c r="AP32" s="342">
        <v>86940</v>
      </c>
      <c r="AQ32" s="343">
        <v>67110</v>
      </c>
      <c r="AR32" s="344">
        <v>29.5</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541</v>
      </c>
      <c r="AL33" s="1186"/>
      <c r="AM33" s="1186"/>
      <c r="AN33" s="1187"/>
      <c r="AO33" s="342" t="s">
        <v>526</v>
      </c>
      <c r="AP33" s="342" t="s">
        <v>526</v>
      </c>
      <c r="AQ33" s="343" t="s">
        <v>526</v>
      </c>
      <c r="AR33" s="344" t="s">
        <v>526</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542</v>
      </c>
      <c r="AL34" s="1186"/>
      <c r="AM34" s="1186"/>
      <c r="AN34" s="1187"/>
      <c r="AO34" s="342">
        <v>943</v>
      </c>
      <c r="AP34" s="342">
        <v>31</v>
      </c>
      <c r="AQ34" s="343">
        <v>6</v>
      </c>
      <c r="AR34" s="344">
        <v>416.7</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543</v>
      </c>
      <c r="AL35" s="1186"/>
      <c r="AM35" s="1186"/>
      <c r="AN35" s="1187"/>
      <c r="AO35" s="342">
        <v>583013</v>
      </c>
      <c r="AP35" s="342">
        <v>19153</v>
      </c>
      <c r="AQ35" s="343">
        <v>17795</v>
      </c>
      <c r="AR35" s="344">
        <v>7.6</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544</v>
      </c>
      <c r="AL36" s="1186"/>
      <c r="AM36" s="1186"/>
      <c r="AN36" s="1187"/>
      <c r="AO36" s="342" t="s">
        <v>526</v>
      </c>
      <c r="AP36" s="342" t="s">
        <v>526</v>
      </c>
      <c r="AQ36" s="343">
        <v>2500</v>
      </c>
      <c r="AR36" s="344" t="s">
        <v>526</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545</v>
      </c>
      <c r="AL37" s="1186"/>
      <c r="AM37" s="1186"/>
      <c r="AN37" s="1187"/>
      <c r="AO37" s="342">
        <v>67436</v>
      </c>
      <c r="AP37" s="342">
        <v>2215</v>
      </c>
      <c r="AQ37" s="343">
        <v>1001</v>
      </c>
      <c r="AR37" s="344">
        <v>121.3</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546</v>
      </c>
      <c r="AL38" s="1189"/>
      <c r="AM38" s="1189"/>
      <c r="AN38" s="1190"/>
      <c r="AO38" s="345" t="s">
        <v>526</v>
      </c>
      <c r="AP38" s="345" t="s">
        <v>526</v>
      </c>
      <c r="AQ38" s="346">
        <v>4</v>
      </c>
      <c r="AR38" s="334" t="s">
        <v>526</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547</v>
      </c>
      <c r="AL39" s="1189"/>
      <c r="AM39" s="1189"/>
      <c r="AN39" s="1190"/>
      <c r="AO39" s="342">
        <v>-44345</v>
      </c>
      <c r="AP39" s="342">
        <v>-1457</v>
      </c>
      <c r="AQ39" s="343">
        <v>-3748</v>
      </c>
      <c r="AR39" s="344">
        <v>-61.1</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548</v>
      </c>
      <c r="AL40" s="1186"/>
      <c r="AM40" s="1186"/>
      <c r="AN40" s="1187"/>
      <c r="AO40" s="342">
        <v>-2046715</v>
      </c>
      <c r="AP40" s="342">
        <v>-67240</v>
      </c>
      <c r="AQ40" s="343">
        <v>-58908</v>
      </c>
      <c r="AR40" s="344">
        <v>14.1</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302</v>
      </c>
      <c r="AL41" s="1192"/>
      <c r="AM41" s="1192"/>
      <c r="AN41" s="1193"/>
      <c r="AO41" s="342">
        <v>1206698</v>
      </c>
      <c r="AP41" s="342">
        <v>39643</v>
      </c>
      <c r="AQ41" s="343">
        <v>25761</v>
      </c>
      <c r="AR41" s="344">
        <v>53.9</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549</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550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551</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517</v>
      </c>
      <c r="AN49" s="1182" t="s">
        <v>552</v>
      </c>
      <c r="AO49" s="1183"/>
      <c r="AP49" s="1183"/>
      <c r="AQ49" s="1183"/>
      <c r="AR49" s="1184"/>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553</v>
      </c>
      <c r="AO50" s="359" t="s">
        <v>554</v>
      </c>
      <c r="AP50" s="360" t="s">
        <v>555</v>
      </c>
      <c r="AQ50" s="361" t="s">
        <v>556</v>
      </c>
      <c r="AR50" s="362" t="s">
        <v>557</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558</v>
      </c>
      <c r="AL51" s="355"/>
      <c r="AM51" s="363">
        <v>2610322</v>
      </c>
      <c r="AN51" s="364">
        <v>79141</v>
      </c>
      <c r="AO51" s="365">
        <v>8.9</v>
      </c>
      <c r="AP51" s="366">
        <v>106614</v>
      </c>
      <c r="AQ51" s="367">
        <v>17.2</v>
      </c>
      <c r="AR51" s="368">
        <v>-8.3000000000000007</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559</v>
      </c>
      <c r="AM52" s="371">
        <v>1311485</v>
      </c>
      <c r="AN52" s="372">
        <v>39762</v>
      </c>
      <c r="AO52" s="373">
        <v>47.7</v>
      </c>
      <c r="AP52" s="374">
        <v>45545</v>
      </c>
      <c r="AQ52" s="375">
        <v>20.7</v>
      </c>
      <c r="AR52" s="376">
        <v>27</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560</v>
      </c>
      <c r="AL53" s="355"/>
      <c r="AM53" s="363">
        <v>2424438</v>
      </c>
      <c r="AN53" s="364">
        <v>75083</v>
      </c>
      <c r="AO53" s="365">
        <v>-5.0999999999999996</v>
      </c>
      <c r="AP53" s="366">
        <v>85459</v>
      </c>
      <c r="AQ53" s="367">
        <v>-19.8</v>
      </c>
      <c r="AR53" s="368">
        <v>14.7</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559</v>
      </c>
      <c r="AM54" s="371">
        <v>1365623</v>
      </c>
      <c r="AN54" s="372">
        <v>42292</v>
      </c>
      <c r="AO54" s="373">
        <v>6.4</v>
      </c>
      <c r="AP54" s="374">
        <v>44378</v>
      </c>
      <c r="AQ54" s="375">
        <v>-2.6</v>
      </c>
      <c r="AR54" s="376">
        <v>9</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561</v>
      </c>
      <c r="AL55" s="355"/>
      <c r="AM55" s="363">
        <v>1873918</v>
      </c>
      <c r="AN55" s="364">
        <v>59189</v>
      </c>
      <c r="AO55" s="365">
        <v>-21.2</v>
      </c>
      <c r="AP55" s="366">
        <v>83280</v>
      </c>
      <c r="AQ55" s="367">
        <v>-2.5</v>
      </c>
      <c r="AR55" s="368">
        <v>-18.7</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559</v>
      </c>
      <c r="AM56" s="371">
        <v>1102154</v>
      </c>
      <c r="AN56" s="372">
        <v>34812</v>
      </c>
      <c r="AO56" s="373">
        <v>-17.7</v>
      </c>
      <c r="AP56" s="374">
        <v>43123</v>
      </c>
      <c r="AQ56" s="375">
        <v>-2.8</v>
      </c>
      <c r="AR56" s="376">
        <v>-14.9</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562</v>
      </c>
      <c r="AL57" s="355"/>
      <c r="AM57" s="363">
        <v>1854975</v>
      </c>
      <c r="AN57" s="364">
        <v>59527</v>
      </c>
      <c r="AO57" s="365">
        <v>0.6</v>
      </c>
      <c r="AP57" s="366">
        <v>88968</v>
      </c>
      <c r="AQ57" s="367">
        <v>6.8</v>
      </c>
      <c r="AR57" s="368">
        <v>-6.2</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559</v>
      </c>
      <c r="AM58" s="371">
        <v>1036472</v>
      </c>
      <c r="AN58" s="372">
        <v>33261</v>
      </c>
      <c r="AO58" s="373">
        <v>-4.5</v>
      </c>
      <c r="AP58" s="374">
        <v>45482</v>
      </c>
      <c r="AQ58" s="375">
        <v>5.5</v>
      </c>
      <c r="AR58" s="376">
        <v>-10</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563</v>
      </c>
      <c r="AL59" s="355"/>
      <c r="AM59" s="363">
        <v>1135811</v>
      </c>
      <c r="AN59" s="364">
        <v>37314</v>
      </c>
      <c r="AO59" s="365">
        <v>-37.299999999999997</v>
      </c>
      <c r="AP59" s="366">
        <v>85173</v>
      </c>
      <c r="AQ59" s="367">
        <v>-4.3</v>
      </c>
      <c r="AR59" s="368">
        <v>-33</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559</v>
      </c>
      <c r="AM60" s="371">
        <v>810022</v>
      </c>
      <c r="AN60" s="372">
        <v>26611</v>
      </c>
      <c r="AO60" s="373">
        <v>-20</v>
      </c>
      <c r="AP60" s="374">
        <v>43913</v>
      </c>
      <c r="AQ60" s="375">
        <v>-3.4</v>
      </c>
      <c r="AR60" s="376">
        <v>-16.600000000000001</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564</v>
      </c>
      <c r="AL61" s="377"/>
      <c r="AM61" s="378">
        <v>1979893</v>
      </c>
      <c r="AN61" s="379">
        <v>62051</v>
      </c>
      <c r="AO61" s="380">
        <v>-10.8</v>
      </c>
      <c r="AP61" s="381">
        <v>89899</v>
      </c>
      <c r="AQ61" s="382">
        <v>-0.5</v>
      </c>
      <c r="AR61" s="368">
        <v>-10.3</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559</v>
      </c>
      <c r="AM62" s="371">
        <v>1125151</v>
      </c>
      <c r="AN62" s="372">
        <v>35348</v>
      </c>
      <c r="AO62" s="373">
        <v>2.4</v>
      </c>
      <c r="AP62" s="374">
        <v>44488</v>
      </c>
      <c r="AQ62" s="375">
        <v>3.5</v>
      </c>
      <c r="AR62" s="376">
        <v>-1.1000000000000001</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Y4yVXcckM6ixSmplb3Oxi96COpC5NpUJRhu79rYyb9twR9v3LpDrhlYQ8IDTMnmi926EWS9hUniHwu9U1LnWJw==" saltValue="xsNXJAD/5YUP4n8KE4GwQ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DU132"/>
  <sheetViews>
    <sheetView showGridLines="0" zoomScale="75" zoomScaleNormal="75"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566</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EKu3li6GMCQ5dzsDuOy5YVQr3vi9KBP/5C3JbOW7eTBSAZdQFmkvaC8zutvjpuBEvbAmVCi8ygfAPk/g/C8Drg==" saltValue="GqVGlr5FTA6fOw/jFATSE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EL132"/>
  <sheetViews>
    <sheetView showGridLines="0" zoomScale="75" zoomScaleNormal="75"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567</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ZvHlOaQ2LHp4ir29Obc8PtF326vZ1qTpK1TxyG6DvS6sqrOZNBeVViTXQp7c5Ph5Cd0uds2iu3iOUfaw59ytHg==" saltValue="TqxpRL3Z+FDEO95cWW6MF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theme="0"/>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568</v>
      </c>
      <c r="G46" s="8" t="s">
        <v>569</v>
      </c>
      <c r="H46" s="8" t="s">
        <v>570</v>
      </c>
      <c r="I46" s="8" t="s">
        <v>571</v>
      </c>
      <c r="J46" s="9" t="s">
        <v>572</v>
      </c>
    </row>
    <row r="47" spans="2:10" ht="57.75" customHeight="1">
      <c r="B47" s="10"/>
      <c r="C47" s="1194" t="s">
        <v>3</v>
      </c>
      <c r="D47" s="1194"/>
      <c r="E47" s="1195"/>
      <c r="F47" s="11">
        <v>19.39</v>
      </c>
      <c r="G47" s="12">
        <v>19.47</v>
      </c>
      <c r="H47" s="12">
        <v>20.95</v>
      </c>
      <c r="I47" s="12">
        <v>18.48</v>
      </c>
      <c r="J47" s="13">
        <v>17.8</v>
      </c>
    </row>
    <row r="48" spans="2:10" ht="57.75" customHeight="1">
      <c r="B48" s="14"/>
      <c r="C48" s="1196" t="s">
        <v>4</v>
      </c>
      <c r="D48" s="1196"/>
      <c r="E48" s="1197"/>
      <c r="F48" s="15">
        <v>2.29</v>
      </c>
      <c r="G48" s="16">
        <v>5.36</v>
      </c>
      <c r="H48" s="16">
        <v>3.17</v>
      </c>
      <c r="I48" s="16">
        <v>3.25</v>
      </c>
      <c r="J48" s="17">
        <v>2.14</v>
      </c>
    </row>
    <row r="49" spans="2:10" ht="57.75" customHeight="1" thickBot="1">
      <c r="B49" s="18"/>
      <c r="C49" s="1198" t="s">
        <v>5</v>
      </c>
      <c r="D49" s="1198"/>
      <c r="E49" s="1199"/>
      <c r="F49" s="19" t="s">
        <v>573</v>
      </c>
      <c r="G49" s="20">
        <v>3.1</v>
      </c>
      <c r="H49" s="20" t="s">
        <v>574</v>
      </c>
      <c r="I49" s="20" t="s">
        <v>575</v>
      </c>
      <c r="J49" s="21" t="s">
        <v>576</v>
      </c>
    </row>
    <row r="50" spans="2:10" ht="13.5" customHeight="1"/>
    <row r="51" spans="2:10" ht="13.5" hidden="1" customHeight="1"/>
    <row r="52" spans="2:10" ht="13.5" hidden="1" customHeight="1"/>
    <row r="53" spans="2:10" ht="13.5" hidden="1" customHeight="1"/>
  </sheetData>
  <sheetProtection algorithmName="SHA-512" hashValue="6CQopSJZ4J7AKxobsydN5ofXWyGylIa00Z2HuucqYK2LtsEV1IfEmt9Dc+ugRyyef77J/kGO8x6ES0qCZBy31Q==" saltValue="uDy/jxFNXf5T/Jhz38VIY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宇陀市役所</cp:lastModifiedBy>
  <cp:lastPrinted>2020-03-05T08:35:09Z</cp:lastPrinted>
  <dcterms:created xsi:type="dcterms:W3CDTF">2020-02-10T04:58:09Z</dcterms:created>
  <dcterms:modified xsi:type="dcterms:W3CDTF">2020-03-09T08:10:42Z</dcterms:modified>
  <cp:category/>
</cp:coreProperties>
</file>