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nadsv2801.adint.city.uda.nara.jp\財政課\【市ホームページ】掲載データ\R04年度中掲載分\R50328_R3財政状況資料集\"/>
    </mc:Choice>
  </mc:AlternateContent>
  <xr:revisionPtr revIDLastSave="0" documentId="13_ncr:1_{F739EF04-0CF9-48AF-AEA5-66C909F32845}"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U37" i="10"/>
  <c r="C37" i="10"/>
  <c r="CO36" i="10"/>
  <c r="BE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AM34" i="10" l="1"/>
  <c r="BW34" i="10" l="1"/>
  <c r="BW35" i="10" s="1"/>
  <c r="BW36" i="10" s="1"/>
  <c r="BW37" i="10" s="1"/>
  <c r="BW38" i="10" s="1"/>
  <c r="BW39" i="10" s="1"/>
  <c r="BW40" i="10" s="1"/>
  <c r="BW41" i="10" s="1"/>
  <c r="AM35" i="10"/>
  <c r="AM36" i="10" s="1"/>
  <c r="AM37" i="10" s="1"/>
  <c r="AM38" i="10" s="1"/>
  <c r="CO34" i="10" l="1"/>
</calcChain>
</file>

<file path=xl/sharedStrings.xml><?xml version="1.0" encoding="utf-8"?>
<sst xmlns="http://schemas.openxmlformats.org/spreadsheetml/2006/main" count="1116" uniqueCount="622">
  <si>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</si>
  <si>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</si>
  <si>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</si>
  <si>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</si>
  <si>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</si>
  <si>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</si>
  <si>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</si>
  <si>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</si>
  <si>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</si>
  <si>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</si>
  <si>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</si>
  <si>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</si>
  <si>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</si>
  <si>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</si>
  <si>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</si>
  <si>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</si>
  <si>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</si>
  <si>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</si>
  <si>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</si>
  <si>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</si>
  <si>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</si>
  <si>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</si>
  <si>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</si>
  <si>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</si>
  <si>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</si>
  <si>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</si>
  <si>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</si>
  <si>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</si>
  <si>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</si>
  <si>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</si>
  <si>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</si>
  <si>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</si>
  <si>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</si>
  <si>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</si>
  <si>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</si>
  <si>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</si>
  <si>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</si>
  <si>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</si>
  <si>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</si>
  <si>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</si>
  <si>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</si>
  <si>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</si>
  <si>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</si>
  <si>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</si>
  <si>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</si>
  <si>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</si>
  <si>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</si>
  <si>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</si>
  <si>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</si>
  <si>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</si>
  <si>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</si>
  <si>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</si>
  <si>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</si>
  <si>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</si>
  <si>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</si>
  <si>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</si>
  <si>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</si>
  <si>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</si>
  <si>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</si>
  <si>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</si>
  <si>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</si>
  <si>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</si>
  <si>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</si>
  <si>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</si>
  <si>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</si>
  <si>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</si>
  <si>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</si>
  <si>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</si>
  <si>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</si>
  <si>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</si>
  <si>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</si>
  <si>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</si>
  <si>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</si>
  <si>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</si>
  <si>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</si>
  <si>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</si>
  <si>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</si>
  <si>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</si>
  <si>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</si>
  <si>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</si>
  <si>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</si>
  <si>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</si>
  <si>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</si>
  <si>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</si>
  <si>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</si>
  <si>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</si>
  <si>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</si>
  <si>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</si>
  <si>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</si>
  <si>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</si>
  <si>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</si>
  <si>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</si>
  <si>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</si>
  <si>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</si>
  <si>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</si>
  <si>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</si>
  <si>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</si>
  <si>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</si>
  <si>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</si>
  <si>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</si>
  <si>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</si>
  <si>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</si>
  <si>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</si>
  <si>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</si>
  <si>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</si>
  <si>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</si>
  <si>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</si>
  <si>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</si>
  <si>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</si>
  <si>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</si>
  <si>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</si>
  <si>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</si>
  <si>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</si>
  <si>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</si>
  <si>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</si>
  <si>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</si>
  <si>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</si>
  <si>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</si>
  <si>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</si>
  <si>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</si>
  <si>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</si>
  <si>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</si>
  <si>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</si>
  <si>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</si>
  <si>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</si>
  <si>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</si>
  <si>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</si>
  <si>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</si>
  <si>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</si>
  <si>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</si>
  <si>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</si>
  <si>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</si>
  <si>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</si>
  <si>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</si>
  <si>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</si>
  <si>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</si>
  <si>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</si>
  <si>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</si>
  <si>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</si>
  <si>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</si>
  <si>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</si>
  <si>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</si>
  <si>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</si>
  <si>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</si>
  <si>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</si>
  <si>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</si>
  <si>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</si>
  <si>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</si>
  <si>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</si>
  <si>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</si>
  <si>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</si>
  <si>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</si>
  <si>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</si>
  <si>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</si>
  <si>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</si>
  <si>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</si>
  <si>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</si>
  <si>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</si>
  <si>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</si>
  <si>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</si>
  <si>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</si>
  <si>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</si>
  <si>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</si>
  <si>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</si>
  <si>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</si>
  <si>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</si>
  <si>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</si>
  <si>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</si>
  <si>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</si>
  <si>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</si>
  <si>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</si>
  <si>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</si>
  <si>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</si>
  <si>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</si>
  <si>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</si>
  <si>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</si>
  <si>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</si>
  <si>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</si>
  <si>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</si>
  <si>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</si>
  <si>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</si>
  <si>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</si>
  <si>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</si>
  <si>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</si>
  <si>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</si>
  <si>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</si>
  <si>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</si>
  <si>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</si>
  <si>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</si>
  <si>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</si>
  <si>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</si>
  <si>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</si>
  <si>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</si>
  <si>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</si>
  <si>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</si>
  <si>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</si>
  <si>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</si>
  <si>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</si>
  <si>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</si>
  <si>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</si>
  <si>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</si>
  <si>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</si>
  <si>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</si>
  <si>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</si>
  <si>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</si>
  <si>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</si>
  <si>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</si>
  <si>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</si>
  <si>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</si>
  <si>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</si>
  <si>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</si>
  <si>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</si>
  <si>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</si>
  <si>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</si>
  <si>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</si>
  <si>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</si>
  <si>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</si>
  <si>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奈良県宇陀市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</si>
  <si>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</si>
  <si>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</si>
  <si>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</si>
  <si>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</si>
  <si>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</si>
  <si>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</si>
  <si>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</si>
  <si>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</si>
  <si>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</si>
  <si>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</si>
  <si>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</si>
  <si>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</si>
  <si>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</si>
  <si>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</si>
  <si>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</si>
  <si>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</si>
  <si>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</si>
  <si>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</si>
  <si>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</si>
  <si>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</si>
  <si>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</si>
  <si>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</si>
  <si>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</si>
  <si>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</si>
  <si>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</si>
  <si>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</si>
  <si>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</si>
  <si>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</si>
  <si>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</si>
  <si>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</si>
  <si>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</si>
  <si>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</si>
  <si>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</si>
  <si>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</si>
  <si>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</si>
  <si>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</si>
  <si>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</si>
  <si>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</si>
  <si>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</si>
  <si>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</si>
  <si>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</si>
  <si>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</si>
  <si>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</si>
  <si>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</si>
  <si>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</si>
  <si>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</si>
  <si>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</si>
  <si>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</si>
  <si>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</si>
  <si>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</si>
  <si>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</si>
  <si>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</si>
  <si>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</si>
  <si>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</si>
  <si>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</si>
  <si>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</si>
  <si>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</si>
  <si>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</si>
  <si>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</si>
  <si>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</si>
  <si>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</si>
  <si>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</si>
  <si>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</si>
  <si>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</si>
  <si>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</si>
  <si>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</si>
  <si>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</si>
  <si>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</si>
  <si>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</si>
  <si>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</si>
  <si>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</si>
  <si>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</si>
  <si>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</si>
  <si>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</si>
  <si>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</si>
  <si>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</si>
  <si>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</si>
  <si>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</si>
  <si>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</si>
  <si>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</si>
  <si>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</si>
  <si>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</si>
  <si>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</si>
  <si>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</si>
  <si>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</si>
  <si>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</si>
  <si>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</si>
  <si>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</si>
  <si>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</si>
  <si>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</si>
  <si>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</si>
  <si>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</si>
  <si>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</si>
  <si>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</si>
  <si>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</si>
  <si>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</si>
  <si>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</si>
  <si>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</si>
  <si>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</si>
  <si>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</si>
  <si>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</si>
  <si>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</si>
  <si>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</si>
  <si>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</si>
  <si>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</si>
  <si>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</si>
  <si>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</si>
  <si>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</si>
  <si>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</si>
  <si>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</si>
  <si>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</si>
  <si>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</si>
  <si>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</si>
  <si>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</si>
  <si>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</si>
  <si>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</si>
  <si>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</si>
  <si>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</si>
  <si>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</si>
  <si>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</si>
  <si>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</si>
  <si>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</si>
  <si>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</si>
  <si>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</si>
  <si>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</si>
  <si>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</si>
  <si>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</si>
  <si>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</si>
  <si>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</si>
  <si>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</si>
  <si>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</si>
  <si>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</si>
  <si>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</si>
  <si>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</si>
  <si>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</si>
  <si>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</si>
  <si>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</si>
  <si>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</si>
  <si>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</si>
  <si>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</si>
  <si>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</si>
  <si>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</si>
  <si>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</si>
  <si>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</si>
  <si>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</si>
  <si>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</si>
  <si>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</si>
  <si>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</si>
  <si>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</si>
  <si>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</si>
  <si>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</si>
  <si>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</si>
  <si>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</si>
  <si>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奈良県宇陀市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</si>
  <si>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</si>
  <si>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</si>
  <si>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</si>
  <si>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</si>
  <si>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</si>
  <si>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</si>
  <si>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</si>
  <si>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</si>
  <si>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</si>
  <si>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</si>
  <si>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</si>
  <si>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</si>
  <si>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</si>
  <si>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</si>
  <si>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</si>
  <si>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</si>
  <si>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</si>
  <si>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</si>
  <si>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</si>
  <si>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</si>
  <si>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</si>
  <si>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</si>
  <si>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</si>
  <si>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</si>
  <si>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</si>
  <si>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</si>
  <si>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</si>
  <si>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</si>
  <si>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</si>
  <si>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</si>
  <si>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</si>
  <si>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</si>
  <si>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</si>
  <si>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</si>
  <si>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</si>
  <si>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</si>
  <si>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</si>
  <si>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</si>
  <si>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</si>
  <si>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</si>
  <si>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t>
    <phoneticPr fontId="5"/>
  </si>
  <si>
    <t>法適用企業</t>
    <phoneticPr fontId="5"/>
  </si>
  <si>
    <t>病院事業特別会計</t>
    <phoneticPr fontId="5"/>
  </si>
  <si>
    <t>法適用企業</t>
    <phoneticPr fontId="5"/>
  </si>
  <si>
    <t>介護老人保健施設事業特別会計</t>
    <phoneticPr fontId="5"/>
  </si>
  <si>
    <t>法適用企業</t>
    <phoneticPr fontId="5"/>
  </si>
  <si>
    <t>水道事業特別会計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</si>
  <si>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</si>
  <si>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</si>
  <si>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</si>
  <si>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</si>
  <si>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</si>
  <si>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</si>
  <si>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</si>
  <si>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</si>
  <si>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</si>
  <si>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</si>
  <si>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</si>
  <si>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</si>
  <si>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</si>
  <si>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</si>
  <si>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</si>
  <si>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</si>
  <si>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</si>
  <si>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</si>
  <si>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</si>
  <si>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</si>
  <si>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</si>
  <si>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</si>
  <si>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</si>
  <si>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</si>
  <si>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</si>
  <si>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</si>
  <si>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</si>
  <si>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</si>
  <si>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</si>
  <si>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</si>
  <si>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</si>
  <si>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</si>
  <si>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</si>
  <si>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</si>
  <si>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</si>
  <si>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</si>
  <si>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</si>
  <si>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</si>
  <si>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</si>
  <si>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</si>
  <si>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</si>
  <si>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</si>
  <si>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</si>
  <si>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</si>
  <si>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</si>
  <si>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</si>
  <si>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</si>
  <si>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</si>
  <si>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</si>
  <si>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</si>
  <si>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</si>
  <si>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</si>
  <si>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</si>
  <si>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</si>
  <si>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</si>
  <si>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</si>
  <si>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</si>
  <si>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</si>
  <si>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</si>
  <si>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</si>
  <si>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</si>
  <si>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</si>
  <si>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</si>
  <si>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</si>
  <si>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</si>
  <si>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</si>
  <si>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</si>
  <si>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</si>
  <si>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</si>
  <si>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</si>
  <si>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</si>
  <si>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</si>
  <si>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</si>
  <si>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</si>
  <si>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</si>
  <si>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</si>
  <si>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</si>
  <si>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</si>
  <si>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</si>
  <si>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</si>
  <si>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</si>
  <si>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</si>
  <si>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</si>
  <si>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</si>
  <si>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</si>
  <si>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</si>
  <si>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</si>
  <si>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</si>
  <si>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</si>
  <si>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</si>
  <si>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</si>
  <si>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</si>
  <si>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</si>
  <si>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</si>
  <si>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</si>
  <si>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</si>
  <si>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</si>
  <si>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</si>
  <si>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</si>
  <si>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</si>
  <si>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</si>
  <si>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</si>
  <si>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</si>
  <si>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</si>
  <si>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</si>
  <si>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</si>
  <si>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</si>
  <si>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</si>
  <si>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</si>
  <si>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</si>
  <si>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</si>
  <si>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</si>
  <si>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</si>
  <si>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</si>
  <si>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</si>
  <si>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</si>
  <si>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</si>
  <si>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</si>
  <si>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</si>
  <si>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</si>
  <si>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</si>
  <si>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</si>
  <si>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</si>
  <si>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</si>
  <si>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</si>
  <si>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</si>
  <si>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</si>
  <si>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</si>
  <si>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</si>
  <si>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</si>
  <si>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</si>
  <si>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</si>
  <si>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</si>
  <si>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</si>
  <si>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</si>
  <si>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</si>
  <si>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</si>
  <si>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</si>
  <si>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</si>
  <si>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</si>
  <si>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</si>
  <si>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</si>
  <si>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</si>
  <si>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</si>
  <si>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</si>
  <si>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</si>
  <si>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</si>
  <si>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</si>
  <si>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</si>
  <si>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</si>
  <si>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</si>
  <si>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</si>
  <si>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</si>
  <si>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</si>
  <si>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</si>
  <si>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</si>
  <si>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</si>
  <si>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</si>
  <si>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</si>
  <si>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3.20</t>
  </si>
  <si>
    <t>▲ 2.26</t>
  </si>
  <si>
    <t>▲ 2.15</t>
  </si>
  <si>
    <t>▲ 1.33</t>
  </si>
  <si>
    <t>住宅新築資金等貸付事業特別会計</t>
  </si>
  <si>
    <t>▲ 2.72</t>
  </si>
  <si>
    <t>▲ 2.65</t>
  </si>
  <si>
    <t>▲ 2.56</t>
  </si>
  <si>
    <t>▲ 2.43</t>
  </si>
  <si>
    <t>▲ 2.22</t>
  </si>
  <si>
    <t>病院事業特別会計</t>
  </si>
  <si>
    <t>水道事業特別会計</t>
  </si>
  <si>
    <t>一般会計</t>
  </si>
  <si>
    <t>介護保険事業特別会計</t>
  </si>
  <si>
    <t>介護老人保健施設事業特別会計</t>
  </si>
  <si>
    <t>国民健康保険事業特別会計</t>
  </si>
  <si>
    <t>下水道事業特別会計</t>
  </si>
  <si>
    <t>その他会計（赤字）</t>
  </si>
  <si>
    <t>▲ 1.82</t>
  </si>
  <si>
    <t>▲ 0.70</t>
  </si>
  <si>
    <t>その他会計（黒字）</t>
  </si>
  <si>
    <t>（百万円）</t>
    <phoneticPr fontId="5"/>
  </si>
  <si>
    <t>H28末</t>
    <phoneticPr fontId="5"/>
  </si>
  <si>
    <t>H29末</t>
    <phoneticPr fontId="5"/>
  </si>
  <si>
    <t>H30末</t>
    <phoneticPr fontId="5"/>
  </si>
  <si>
    <t>R01末</t>
    <phoneticPr fontId="5"/>
  </si>
  <si>
    <t>R02末</t>
    <phoneticPr fontId="5"/>
  </si>
  <si>
    <t>地域づくり推進基金</t>
    <rPh sb="0" eb="2">
      <t>チイキ</t>
    </rPh>
    <rPh sb="5" eb="9">
      <t>スイシンキキン</t>
    </rPh>
    <phoneticPr fontId="5"/>
  </si>
  <si>
    <t>ふるさと応援基金</t>
    <rPh sb="4" eb="8">
      <t>オウエンキキン</t>
    </rPh>
    <phoneticPr fontId="5"/>
  </si>
  <si>
    <t>森林環境整備促進基金</t>
    <rPh sb="0" eb="2">
      <t>シンリン</t>
    </rPh>
    <rPh sb="2" eb="4">
      <t>カンキョウ</t>
    </rPh>
    <rPh sb="4" eb="6">
      <t>セイビ</t>
    </rPh>
    <rPh sb="6" eb="8">
      <t>ソクシン</t>
    </rPh>
    <rPh sb="8" eb="10">
      <t>キキン</t>
    </rPh>
    <phoneticPr fontId="5"/>
  </si>
  <si>
    <t>地域福祉基金</t>
    <rPh sb="0" eb="2">
      <t>チイキ</t>
    </rPh>
    <rPh sb="2" eb="4">
      <t>フクシ</t>
    </rPh>
    <rPh sb="4" eb="6">
      <t>キキン</t>
    </rPh>
    <phoneticPr fontId="5"/>
  </si>
  <si>
    <t>市営霊苑基金</t>
    <rPh sb="0" eb="4">
      <t>シエイレイエン</t>
    </rPh>
    <rPh sb="4" eb="6">
      <t>キキン</t>
    </rPh>
    <phoneticPr fontId="5"/>
  </si>
  <si>
    <t>-</t>
    <phoneticPr fontId="2"/>
  </si>
  <si>
    <t>奈良県広域消防組合</t>
    <rPh sb="0" eb="9">
      <t>ナラケンコウイキショウボウクミアイ</t>
    </rPh>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</si>
  <si>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</si>
  <si>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</si>
  <si>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</si>
  <si>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</si>
  <si>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</si>
  <si>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</si>
  <si>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</si>
  <si>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</si>
  <si>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宇陀市土地開発公社</t>
    <rPh sb="0" eb="3">
      <t>ウダシ</t>
    </rPh>
    <rPh sb="3" eb="5">
      <t>トチ</t>
    </rPh>
    <rPh sb="5" eb="7">
      <t>カイハツ</t>
    </rPh>
    <rPh sb="7" eb="9">
      <t>コウシャ</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</si>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</sst>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4" xfId="1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38"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4075-489F-8943-4AFF0BED85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59527</c:v>
                </c:pt>
                <c:pt idx="1">
                  <c:v>37314</c:v>
                </c:pt>
                <c:pt idx="2">
                  <c:v>56429</c:v>
                </c:pt>
                <c:pt idx="3">
                  <c:v>79343</c:v>
                </c:pt>
                <c:pt idx="4">
                  <c:v>50131</c:v>
                </c:pt>
              </c:numCache>
            </c:numRef>
          </c:val>
          <c:smooth val="0"/>
          <c:extLst>
            <c:ext xmlns:c16="http://schemas.microsoft.com/office/drawing/2014/chart" uri="{C3380CC4-5D6E-409C-BE32-E72D297353CC}">
              <c16:uniqueId val="{00000001-4075-489F-8943-4AFF0BED85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3.25</c:v>
                </c:pt>
                <c:pt idx="1">
                  <c:v>2.14</c:v>
                </c:pt>
                <c:pt idx="2">
                  <c:v>1.64</c:v>
                </c:pt>
                <c:pt idx="3">
                  <c:v>1.17</c:v>
                </c:pt>
                <c:pt idx="4">
                  <c:v>3.4</c:v>
                </c:pt>
              </c:numCache>
            </c:numRef>
          </c:val>
          <c:extLst>
            <c:ext xmlns:c16="http://schemas.microsoft.com/office/drawing/2014/chart" uri="{C3380CC4-5D6E-409C-BE32-E72D297353CC}">
              <c16:uniqueId val="{00000000-62AB-44CE-82FE-F0761E7A29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18.48</c:v>
                </c:pt>
                <c:pt idx="1">
                  <c:v>17.8</c:v>
                </c:pt>
                <c:pt idx="2">
                  <c:v>16.29</c:v>
                </c:pt>
                <c:pt idx="3">
                  <c:v>15.09</c:v>
                </c:pt>
                <c:pt idx="4">
                  <c:v>17.5</c:v>
                </c:pt>
              </c:numCache>
            </c:numRef>
          </c:val>
          <c:extLst>
            <c:ext xmlns:c16="http://schemas.microsoft.com/office/drawing/2014/chart" uri="{C3380CC4-5D6E-409C-BE32-E72D297353CC}">
              <c16:uniqueId val="{00000001-62AB-44CE-82FE-F0761E7A29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c:v>
                </c:pt>
                <c:pt idx="1">
                  <c:v>-2.2599999999999998</c:v>
                </c:pt>
                <c:pt idx="2">
                  <c:v>-2.15</c:v>
                </c:pt>
                <c:pt idx="3">
                  <c:v>-1.33</c:v>
                </c:pt>
                <c:pt idx="4">
                  <c:v>5.26</c:v>
                </c:pt>
              </c:numCache>
            </c:numRef>
          </c:val>
          <c:smooth val="0"/>
          <c:extLst>
            <c:ext xmlns:c16="http://schemas.microsoft.com/office/drawing/2014/chart" uri="{C3380CC4-5D6E-409C-BE32-E72D297353CC}">
              <c16:uniqueId val="{00000002-62AB-44CE-82FE-F0761E7A29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0-3F34-4499-B7B3-AC714EED68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1.82</c:v>
                </c:pt>
                <c:pt idx="1">
                  <c:v>#N/A</c:v>
                </c:pt>
                <c:pt idx="2">
                  <c:v>0.7</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3F34-4499-B7B3-AC714EED682D}"/>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0.41</c:v>
                </c:pt>
                <c:pt idx="8">
                  <c:v>#N/A</c:v>
                </c:pt>
                <c:pt idx="9">
                  <c:v>0.55000000000000004</c:v>
                </c:pt>
              </c:numCache>
            </c:numRef>
          </c:val>
          <c:extLst>
            <c:ext xmlns:c16="http://schemas.microsoft.com/office/drawing/2014/chart" uri="{C3380CC4-5D6E-409C-BE32-E72D297353CC}">
              <c16:uniqueId val="{00000002-3F34-4499-B7B3-AC714EED682D}"/>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1.35</c:v>
                </c:pt>
                <c:pt idx="2">
                  <c:v>#N/A</c:v>
                </c:pt>
                <c:pt idx="3">
                  <c:v>0.96</c:v>
                </c:pt>
                <c:pt idx="4">
                  <c:v>#N/A</c:v>
                </c:pt>
                <c:pt idx="5">
                  <c:v>0.91</c:v>
                </c:pt>
                <c:pt idx="6">
                  <c:v>#N/A</c:v>
                </c:pt>
                <c:pt idx="7">
                  <c:v>0.25</c:v>
                </c:pt>
                <c:pt idx="8">
                  <c:v>#N/A</c:v>
                </c:pt>
                <c:pt idx="9">
                  <c:v>0.66</c:v>
                </c:pt>
              </c:numCache>
            </c:numRef>
          </c:val>
          <c:extLst>
            <c:ext xmlns:c16="http://schemas.microsoft.com/office/drawing/2014/chart" uri="{C3380CC4-5D6E-409C-BE32-E72D297353CC}">
              <c16:uniqueId val="{00000003-3F34-4499-B7B3-AC714EED682D}"/>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3.32</c:v>
                </c:pt>
                <c:pt idx="2">
                  <c:v>#N/A</c:v>
                </c:pt>
                <c:pt idx="3">
                  <c:v>2.78</c:v>
                </c:pt>
                <c:pt idx="4">
                  <c:v>#N/A</c:v>
                </c:pt>
                <c:pt idx="5">
                  <c:v>2.1800000000000002</c:v>
                </c:pt>
                <c:pt idx="6">
                  <c:v>#N/A</c:v>
                </c:pt>
                <c:pt idx="7">
                  <c:v>1.68</c:v>
                </c:pt>
                <c:pt idx="8">
                  <c:v>#N/A</c:v>
                </c:pt>
                <c:pt idx="9">
                  <c:v>0.68</c:v>
                </c:pt>
              </c:numCache>
            </c:numRef>
          </c:val>
          <c:extLst>
            <c:ext xmlns:c16="http://schemas.microsoft.com/office/drawing/2014/chart" uri="{C3380CC4-5D6E-409C-BE32-E72D297353CC}">
              <c16:uniqueId val="{00000004-3F34-4499-B7B3-AC714EED682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0.79</c:v>
                </c:pt>
                <c:pt idx="2">
                  <c:v>#N/A</c:v>
                </c:pt>
                <c:pt idx="3">
                  <c:v>0.82</c:v>
                </c:pt>
                <c:pt idx="4">
                  <c:v>#N/A</c:v>
                </c:pt>
                <c:pt idx="5">
                  <c:v>1.01</c:v>
                </c:pt>
                <c:pt idx="6">
                  <c:v>#N/A</c:v>
                </c:pt>
                <c:pt idx="7">
                  <c:v>0.9</c:v>
                </c:pt>
                <c:pt idx="8">
                  <c:v>#N/A</c:v>
                </c:pt>
                <c:pt idx="9">
                  <c:v>1.53</c:v>
                </c:pt>
              </c:numCache>
            </c:numRef>
          </c:val>
          <c:extLst>
            <c:ext xmlns:c16="http://schemas.microsoft.com/office/drawing/2014/chart" uri="{C3380CC4-5D6E-409C-BE32-E72D297353CC}">
              <c16:uniqueId val="{00000005-3F34-4499-B7B3-AC714EED682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5.95</c:v>
                </c:pt>
                <c:pt idx="2">
                  <c:v>#N/A</c:v>
                </c:pt>
                <c:pt idx="3">
                  <c:v>4.78</c:v>
                </c:pt>
                <c:pt idx="4">
                  <c:v>#N/A</c:v>
                </c:pt>
                <c:pt idx="5">
                  <c:v>4.18</c:v>
                </c:pt>
                <c:pt idx="6">
                  <c:v>#N/A</c:v>
                </c:pt>
                <c:pt idx="7">
                  <c:v>3.59</c:v>
                </c:pt>
                <c:pt idx="8">
                  <c:v>#N/A</c:v>
                </c:pt>
                <c:pt idx="9">
                  <c:v>5.6</c:v>
                </c:pt>
              </c:numCache>
            </c:numRef>
          </c:val>
          <c:extLst>
            <c:ext xmlns:c16="http://schemas.microsoft.com/office/drawing/2014/chart" uri="{C3380CC4-5D6E-409C-BE32-E72D297353CC}">
              <c16:uniqueId val="{00000006-3F34-4499-B7B3-AC714EED682D}"/>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9.24</c:v>
                </c:pt>
                <c:pt idx="2">
                  <c:v>#N/A</c:v>
                </c:pt>
                <c:pt idx="3">
                  <c:v>9.74</c:v>
                </c:pt>
                <c:pt idx="4">
                  <c:v>#N/A</c:v>
                </c:pt>
                <c:pt idx="5">
                  <c:v>9.75</c:v>
                </c:pt>
                <c:pt idx="6">
                  <c:v>#N/A</c:v>
                </c:pt>
                <c:pt idx="7">
                  <c:v>9.23</c:v>
                </c:pt>
                <c:pt idx="8">
                  <c:v>#N/A</c:v>
                </c:pt>
                <c:pt idx="9">
                  <c:v>8.6199999999999992</c:v>
                </c:pt>
              </c:numCache>
            </c:numRef>
          </c:val>
          <c:extLst>
            <c:ext xmlns:c16="http://schemas.microsoft.com/office/drawing/2014/chart" uri="{C3380CC4-5D6E-409C-BE32-E72D297353CC}">
              <c16:uniqueId val="{00000007-3F34-4499-B7B3-AC714EED682D}"/>
            </c:ext>
          </c:extLst>
        </c:ser>
        <c:ser>
          <c:idx val="8"/>
          <c:order val="8"/>
          <c:tx>
            <c:strRef>
              <c:f>データシート!$A$35</c:f>
              <c:strCache>
                <c:ptCount val="1"/>
                <c:pt idx="0">
                  <c:v>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5.55</c:v>
                </c:pt>
                <c:pt idx="2">
                  <c:v>#N/A</c:v>
                </c:pt>
                <c:pt idx="3">
                  <c:v>3.96</c:v>
                </c:pt>
                <c:pt idx="4">
                  <c:v>#N/A</c:v>
                </c:pt>
                <c:pt idx="5">
                  <c:v>3.45</c:v>
                </c:pt>
                <c:pt idx="6">
                  <c:v>#N/A</c:v>
                </c:pt>
                <c:pt idx="7">
                  <c:v>4.7699999999999996</c:v>
                </c:pt>
                <c:pt idx="8">
                  <c:v>#N/A</c:v>
                </c:pt>
                <c:pt idx="9">
                  <c:v>9.74</c:v>
                </c:pt>
              </c:numCache>
            </c:numRef>
          </c:val>
          <c:extLst>
            <c:ext xmlns:c16="http://schemas.microsoft.com/office/drawing/2014/chart" uri="{C3380CC4-5D6E-409C-BE32-E72D297353CC}">
              <c16:uniqueId val="{00000008-3F34-4499-B7B3-AC714EED682D}"/>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2.72</c:v>
                </c:pt>
                <c:pt idx="1">
                  <c:v>#N/A</c:v>
                </c:pt>
                <c:pt idx="2">
                  <c:v>2.65</c:v>
                </c:pt>
                <c:pt idx="3">
                  <c:v>#N/A</c:v>
                </c:pt>
                <c:pt idx="4">
                  <c:v>2.56</c:v>
                </c:pt>
                <c:pt idx="5">
                  <c:v>#N/A</c:v>
                </c:pt>
                <c:pt idx="6">
                  <c:v>2.4300000000000002</c:v>
                </c:pt>
                <c:pt idx="7">
                  <c:v>#N/A</c:v>
                </c:pt>
                <c:pt idx="8">
                  <c:v>2.2200000000000002</c:v>
                </c:pt>
                <c:pt idx="9">
                  <c:v>#N/A</c:v>
                </c:pt>
              </c:numCache>
            </c:numRef>
          </c:val>
          <c:extLst>
            <c:ext xmlns:c16="http://schemas.microsoft.com/office/drawing/2014/chart" uri="{C3380CC4-5D6E-409C-BE32-E72D297353CC}">
              <c16:uniqueId val="{00000009-3F34-4499-B7B3-AC714EED68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2215</c:v>
                </c:pt>
                <c:pt idx="5">
                  <c:v>2091</c:v>
                </c:pt>
                <c:pt idx="8">
                  <c:v>2103</c:v>
                </c:pt>
                <c:pt idx="11">
                  <c:v>2050</c:v>
                </c:pt>
                <c:pt idx="14">
                  <c:v>2204</c:v>
                </c:pt>
              </c:numCache>
            </c:numRef>
          </c:val>
          <c:extLst>
            <c:ext xmlns:c16="http://schemas.microsoft.com/office/drawing/2014/chart" uri="{C3380CC4-5D6E-409C-BE32-E72D297353CC}">
              <c16:uniqueId val="{00000000-C99C-424D-ADB8-6F27634903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9C-424D-ADB8-6F27634903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48</c:v>
                </c:pt>
                <c:pt idx="3">
                  <c:v>67</c:v>
                </c:pt>
                <c:pt idx="6">
                  <c:v>70</c:v>
                </c:pt>
                <c:pt idx="9">
                  <c:v>74</c:v>
                </c:pt>
                <c:pt idx="12">
                  <c:v>68</c:v>
                </c:pt>
              </c:numCache>
            </c:numRef>
          </c:val>
          <c:extLst>
            <c:ext xmlns:c16="http://schemas.microsoft.com/office/drawing/2014/chart" uri="{C3380CC4-5D6E-409C-BE32-E72D297353CC}">
              <c16:uniqueId val="{00000002-C99C-424D-ADB8-6F27634903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9C-424D-ADB8-6F27634903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574</c:v>
                </c:pt>
                <c:pt idx="3">
                  <c:v>583</c:v>
                </c:pt>
                <c:pt idx="6">
                  <c:v>562</c:v>
                </c:pt>
                <c:pt idx="9">
                  <c:v>497</c:v>
                </c:pt>
                <c:pt idx="12">
                  <c:v>549</c:v>
                </c:pt>
              </c:numCache>
            </c:numRef>
          </c:val>
          <c:extLst>
            <c:ext xmlns:c16="http://schemas.microsoft.com/office/drawing/2014/chart" uri="{C3380CC4-5D6E-409C-BE32-E72D297353CC}">
              <c16:uniqueId val="{00000004-C99C-424D-ADB8-6F27634903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C99C-424D-ADB8-6F27634903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9C-424D-ADB8-6F27634903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2874</c:v>
                </c:pt>
                <c:pt idx="3">
                  <c:v>2646</c:v>
                </c:pt>
                <c:pt idx="6">
                  <c:v>2874</c:v>
                </c:pt>
                <c:pt idx="9">
                  <c:v>2493</c:v>
                </c:pt>
                <c:pt idx="12">
                  <c:v>2647</c:v>
                </c:pt>
              </c:numCache>
            </c:numRef>
          </c:val>
          <c:extLst>
            <c:ext xmlns:c16="http://schemas.microsoft.com/office/drawing/2014/chart" uri="{C3380CC4-5D6E-409C-BE32-E72D297353CC}">
              <c16:uniqueId val="{00000007-C99C-424D-ADB8-6F27634903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1282</c:v>
                </c:pt>
                <c:pt idx="2">
                  <c:v>#N/A</c:v>
                </c:pt>
                <c:pt idx="3">
                  <c:v>#N/A</c:v>
                </c:pt>
                <c:pt idx="4">
                  <c:v>1206</c:v>
                </c:pt>
                <c:pt idx="5">
                  <c:v>#N/A</c:v>
                </c:pt>
                <c:pt idx="6">
                  <c:v>#N/A</c:v>
                </c:pt>
                <c:pt idx="7">
                  <c:v>1404</c:v>
                </c:pt>
                <c:pt idx="8">
                  <c:v>#N/A</c:v>
                </c:pt>
                <c:pt idx="9">
                  <c:v>#N/A</c:v>
                </c:pt>
                <c:pt idx="10">
                  <c:v>1015</c:v>
                </c:pt>
                <c:pt idx="11">
                  <c:v>#N/A</c:v>
                </c:pt>
                <c:pt idx="12">
                  <c:v>#N/A</c:v>
                </c:pt>
                <c:pt idx="13">
                  <c:v>1061</c:v>
                </c:pt>
                <c:pt idx="14">
                  <c:v>#N/A</c:v>
                </c:pt>
              </c:numCache>
            </c:numRef>
          </c:val>
          <c:smooth val="0"/>
          <c:extLst>
            <c:ext xmlns:c16="http://schemas.microsoft.com/office/drawing/2014/chart" uri="{C3380CC4-5D6E-409C-BE32-E72D297353CC}">
              <c16:uniqueId val="{00000008-C99C-424D-ADB8-6F27634903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21894</c:v>
                </c:pt>
                <c:pt idx="5">
                  <c:v>21320</c:v>
                </c:pt>
                <c:pt idx="8">
                  <c:v>20842</c:v>
                </c:pt>
                <c:pt idx="11">
                  <c:v>20272</c:v>
                </c:pt>
                <c:pt idx="14">
                  <c:v>20019</c:v>
                </c:pt>
              </c:numCache>
            </c:numRef>
          </c:val>
          <c:extLst>
            <c:ext xmlns:c16="http://schemas.microsoft.com/office/drawing/2014/chart" uri="{C3380CC4-5D6E-409C-BE32-E72D297353CC}">
              <c16:uniqueId val="{00000000-C461-431E-9C4A-AD71B791F5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227</c:v>
                </c:pt>
                <c:pt idx="5">
                  <c:v>181</c:v>
                </c:pt>
                <c:pt idx="8">
                  <c:v>134</c:v>
                </c:pt>
                <c:pt idx="11">
                  <c:v>96</c:v>
                </c:pt>
                <c:pt idx="14">
                  <c:v>64</c:v>
                </c:pt>
              </c:numCache>
            </c:numRef>
          </c:val>
          <c:extLst>
            <c:ext xmlns:c16="http://schemas.microsoft.com/office/drawing/2014/chart" uri="{C3380CC4-5D6E-409C-BE32-E72D297353CC}">
              <c16:uniqueId val="{00000001-C461-431E-9C4A-AD71B791F5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3188</c:v>
                </c:pt>
                <c:pt idx="5">
                  <c:v>3366</c:v>
                </c:pt>
                <c:pt idx="8">
                  <c:v>3168</c:v>
                </c:pt>
                <c:pt idx="11">
                  <c:v>3361</c:v>
                </c:pt>
                <c:pt idx="14">
                  <c:v>4042</c:v>
                </c:pt>
              </c:numCache>
            </c:numRef>
          </c:val>
          <c:extLst>
            <c:ext xmlns:c16="http://schemas.microsoft.com/office/drawing/2014/chart" uri="{C3380CC4-5D6E-409C-BE32-E72D297353CC}">
              <c16:uniqueId val="{00000002-C461-431E-9C4A-AD71B791F5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61-431E-9C4A-AD71B791F5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61-431E-9C4A-AD71B791F5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61-431E-9C4A-AD71B791F5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4254</c:v>
                </c:pt>
                <c:pt idx="3">
                  <c:v>4046</c:v>
                </c:pt>
                <c:pt idx="6">
                  <c:v>3810</c:v>
                </c:pt>
                <c:pt idx="9">
                  <c:v>3595</c:v>
                </c:pt>
                <c:pt idx="12">
                  <c:v>3560</c:v>
                </c:pt>
              </c:numCache>
            </c:numRef>
          </c:val>
          <c:extLst>
            <c:ext xmlns:c16="http://schemas.microsoft.com/office/drawing/2014/chart" uri="{C3380CC4-5D6E-409C-BE32-E72D297353CC}">
              <c16:uniqueId val="{00000006-C461-431E-9C4A-AD71B791F5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387</c:v>
                </c:pt>
                <c:pt idx="3">
                  <c:v>340</c:v>
                </c:pt>
                <c:pt idx="6">
                  <c:v>267</c:v>
                </c:pt>
                <c:pt idx="9">
                  <c:v>195</c:v>
                </c:pt>
                <c:pt idx="12">
                  <c:v>249</c:v>
                </c:pt>
              </c:numCache>
            </c:numRef>
          </c:val>
          <c:extLst>
            <c:ext xmlns:c16="http://schemas.microsoft.com/office/drawing/2014/chart" uri="{C3380CC4-5D6E-409C-BE32-E72D297353CC}">
              <c16:uniqueId val="{00000007-C461-431E-9C4A-AD71B791F5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5727</c:v>
                </c:pt>
                <c:pt idx="3">
                  <c:v>6318</c:v>
                </c:pt>
                <c:pt idx="6">
                  <c:v>6621</c:v>
                </c:pt>
                <c:pt idx="9">
                  <c:v>5546</c:v>
                </c:pt>
                <c:pt idx="12">
                  <c:v>5033</c:v>
                </c:pt>
              </c:numCache>
            </c:numRef>
          </c:val>
          <c:extLst>
            <c:ext xmlns:c16="http://schemas.microsoft.com/office/drawing/2014/chart" uri="{C3380CC4-5D6E-409C-BE32-E72D297353CC}">
              <c16:uniqueId val="{00000008-C461-431E-9C4A-AD71B791F5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61-431E-9C4A-AD71B791F5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25693</c:v>
                </c:pt>
                <c:pt idx="3">
                  <c:v>25206</c:v>
                </c:pt>
                <c:pt idx="6">
                  <c:v>24516</c:v>
                </c:pt>
                <c:pt idx="9">
                  <c:v>24316</c:v>
                </c:pt>
                <c:pt idx="12">
                  <c:v>23423</c:v>
                </c:pt>
              </c:numCache>
            </c:numRef>
          </c:val>
          <c:extLst>
            <c:ext xmlns:c16="http://schemas.microsoft.com/office/drawing/2014/chart" uri="{C3380CC4-5D6E-409C-BE32-E72D297353CC}">
              <c16:uniqueId val="{0000000A-C461-431E-9C4A-AD71B791F5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10752</c:v>
                </c:pt>
                <c:pt idx="2">
                  <c:v>#N/A</c:v>
                </c:pt>
                <c:pt idx="3">
                  <c:v>#N/A</c:v>
                </c:pt>
                <c:pt idx="4">
                  <c:v>11042</c:v>
                </c:pt>
                <c:pt idx="5">
                  <c:v>#N/A</c:v>
                </c:pt>
                <c:pt idx="6">
                  <c:v>#N/A</c:v>
                </c:pt>
                <c:pt idx="7">
                  <c:v>11071</c:v>
                </c:pt>
                <c:pt idx="8">
                  <c:v>#N/A</c:v>
                </c:pt>
                <c:pt idx="9">
                  <c:v>#N/A</c:v>
                </c:pt>
                <c:pt idx="10">
                  <c:v>9923</c:v>
                </c:pt>
                <c:pt idx="11">
                  <c:v>#N/A</c:v>
                </c:pt>
                <c:pt idx="12">
                  <c:v>#N/A</c:v>
                </c:pt>
                <c:pt idx="13">
                  <c:v>8140</c:v>
                </c:pt>
                <c:pt idx="14">
                  <c:v>#N/A</c:v>
                </c:pt>
              </c:numCache>
            </c:numRef>
          </c:val>
          <c:smooth val="0"/>
          <c:extLst>
            <c:ext xmlns:c16="http://schemas.microsoft.com/office/drawing/2014/chart" uri="{C3380CC4-5D6E-409C-BE32-E72D297353CC}">
              <c16:uniqueId val="{0000000B-C461-431E-9C4A-AD71B791F5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1782</c:v>
                </c:pt>
                <c:pt idx="1">
                  <c:v>1682</c:v>
                </c:pt>
                <c:pt idx="2">
                  <c:v>2028</c:v>
                </c:pt>
              </c:numCache>
            </c:numRef>
          </c:val>
          <c:extLst>
            <c:ext xmlns:c16="http://schemas.microsoft.com/office/drawing/2014/chart" uri="{C3380CC4-5D6E-409C-BE32-E72D297353CC}">
              <c16:uniqueId val="{00000000-6ED4-468E-A74C-D2C64BEE7F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106</c:v>
                </c:pt>
                <c:pt idx="1">
                  <c:v>112</c:v>
                </c:pt>
                <c:pt idx="2">
                  <c:v>111</c:v>
                </c:pt>
              </c:numCache>
            </c:numRef>
          </c:val>
          <c:extLst>
            <c:ext xmlns:c16="http://schemas.microsoft.com/office/drawing/2014/chart" uri="{C3380CC4-5D6E-409C-BE32-E72D297353CC}">
              <c16:uniqueId val="{00000001-6ED4-468E-A74C-D2C64BEE7F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2238</c:v>
                </c:pt>
                <c:pt idx="1">
                  <c:v>2339</c:v>
                </c:pt>
                <c:pt idx="2">
                  <c:v>2590</c:v>
                </c:pt>
              </c:numCache>
            </c:numRef>
          </c:val>
          <c:extLst>
            <c:ext xmlns:c16="http://schemas.microsoft.com/office/drawing/2014/chart" uri="{C3380CC4-5D6E-409C-BE32-E72D297353CC}">
              <c16:uniqueId val="{00000002-6ED4-468E-A74C-D2C64BEE7F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8014FD9-2041-4D8E-B164-49B53DAD259B}"/>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B641DE9-79A6-4DD3-9BC3-F8C2BBF1D7D2}"/>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元年は満期一括償還があったため元利償還金が大きくなっている。</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年については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年の台風被害による災害復旧事業債の元金償還が開始されたこと等により、</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年と比較して元利償還金が増加した。第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次宇陀市行政改革に基づき地方債の新規発行を抑制していくこととしているため、今後は緩やかに減少すると見込んでいる。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企業債の元利償還金に対する繰入金も増加しているが、これは病院事業特別会計における建設改良に要した経費への公営企業債借入金について、元金償還が開始となるものがあっ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元利償還金等は増加したものの、交付税算入率の高い起債発行に努めているため算入公債費等も増となっており、分母となる標準財政規模も大きくなっていることから、単年度の実質公債費比率はほぼ横ばいの</a:t>
          </a:r>
          <a:r>
            <a:rPr kumimoji="1" lang="en-US" altLang="ja-JP" sz="1100">
              <a:latin typeface="ＭＳ Ｐゴシック" panose="020B0600070205080204" pitchFamily="50" charset="-128"/>
              <a:ea typeface="ＭＳ Ｐゴシック" panose="020B0600070205080204" pitchFamily="50" charset="-128"/>
            </a:rPr>
            <a:t>11.2%</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ポイント増）となった。直近</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12.7%</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医療機器の購入財源として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年度に発行したミニ市場公募債に係る積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立分（当初発行額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28,300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減債基金積立相当額の積立ルールにより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年償還で毎年度の積立額を発行額の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で設定している。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地方債の新規発行の抑制により普通会計に係る地方債残高は年々減少している。組合等負担等見込額は奈良県広域消防組合によるものである。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将来負担比率は対前年度で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た。これは分母となる標準財政規模の増加に加え、分子である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地方債残高が減少したこと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、充当可能基金額が増加したことが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充当可能基金額については、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年において財政調整基金を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百万円を積み立てた上で取り崩しを行わなかったこと等により、大きく増となった。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公営企業等も含めた公共施設等の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対策が必要となって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ることから、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引き続き適正な基金及び公債費管理に取り組み、</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奈良県宇陀市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から基金全体の残高は増加し続けていたが、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年度に減少に転じた。財政調整基金の取り崩しが主な要因である。</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年度からは再び増加に転じ、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595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増加の主な要因は、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百万円の積み立てた一方で取り崩しを行わなかったためである。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年度は基金残高が増となったものの、中長期的には減少していくと見込んでいる。業務効率化による人件費の削減等、歳出の削減を図り、持続可能な財政運営に努める。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地域づくり推進基金：宇陀市の地域づくりの推進に要する経費の財源にできる。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新市まちづくり計画に示されている事業を推進するための基金。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：宇陀市に貢献したいと思う個人、団体等からの寄附金を財源として宇陀市の発展に資することを目的とする。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医療又は福祉の充実、観光の振興、教育の振興、歴史、文化の保存活用に関する事業を推進するための基金。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地域づくり推進基金：過疎地域自立促進に向けた事業の財源等として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百万円積み立て、事業推進の財源として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：ふるさと寄附金を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百万円積み立て、事業推進の財源として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地域づくり推進基金：引き続き過疎地域の自立促進に向けた事業の財源として積み増ししていく。一方で新市まちづくりを推進するための</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財源として取り崩しも行うが、事業の取捨選択を行いながら計画的に行うこととする。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：現状は取り崩し額より積立額の方が多いため一時的に増加しているが、寄附者の意向に沿った事業の財源として</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充当していく。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善意により寄附された資金であるため、市の発展に資する事業を中心に活用していく。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その他の目的基金　：必要に応じて積み立て、取り崩しを行っていく。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年度以降減少し続けていたが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年度は取り崩しを行わなかったため増加し、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年度末並の残高となった。人件費等の歳出削減が図られたこと、地方消費税交付金等の歳入増があったことが主な要因である。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を積み立てることとしており、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適正とされている標準財政規模に対する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基金残高</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割合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％は維持してい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るものの、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生産年齢</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の減少による税収の減等、今後厳しい財政状況が続く</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ことが見込まれる。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必要に応じて調整財源として取り崩しを行う。また、災害への備え等予期せぬ歳入不足を補う必要があるため、引き続き可能な限りの積み立てを行っていく。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百万円の取り崩しを行い、積み立ては基金利子分のみであったため、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地方債の償還計画を踏まえ、必要に応じて積み立てを行っていく。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28,590
28,327
247.50
19,755,536
19,318,292
393,639
11,585,825
23,422,504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単年度の財政力指数は前年度から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当市は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中山間地域に位置し、確固たる基幹産業や企業がないため財政基盤が脆弱である。大阪等のベッドタウンで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住み替えや世代交代が進まず、勤労世代の退職・高齢化により主たる税収である個人市民税は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年度以降逓減している。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今後はさらに高齢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化が進み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、人口の減少による過疎化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も進行することが見込まれる。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次行政改革大綱（</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宇陀市総合計画に基づき、転入増加と収入の増加を図り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組織体制の見直しや持続可能な財政運営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143510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917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119380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119380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及び人件費の減少が主な要因である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前年度と比較し減少したものの、依然として全国及び奈良県平均よりも高い数値となっている。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今後、新学校給食センター建設事業等に係る地方債の元利償還も予定されており、中長期的には公債費の増加による比率上昇の恐れがある。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組織体制の見直しや業務効率化による人件費の削減等に引き続き取り組み、経常経費の削減を図っていく。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44450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0544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118321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74350"/>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118321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11087"/>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63</xdr:row>
      <xdr:rowOff>9737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6684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139717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67521</xdr:rowOff>
    </xdr:from>
    <xdr:to>
      <xdr:col>15</xdr:col>
      <xdr:colOff>133350</xdr:colOff>
      <xdr:row>63</xdr:row>
      <xdr:rowOff>169121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153898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人件費・物件費共に前年度と比較して減少したが、人口減少（前年度比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人減）に伴い、人口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人当たりの金額は上昇した。依然として類似団体平均を上回っているものの、平均額との差は縮小している。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全体の業務量が増加していることから新規採用抑制等による人件費削減には限界がある。業務効率化及び民間への委託等をバランス良く進め、経費の削減に努める。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166582</xdr:rowOff>
    </xdr:from>
    <xdr:to>
      <xdr:col>23</xdr:col>
      <xdr:colOff>133350</xdr:colOff>
      <xdr:row>82</xdr:row>
      <xdr:rowOff>169554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2548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125665</xdr:rowOff>
    </xdr:from>
    <xdr:to>
      <xdr:col>19</xdr:col>
      <xdr:colOff>133350</xdr:colOff>
      <xdr:row>82</xdr:row>
      <xdr:rowOff>166582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84565"/>
          <a:ext cx="889000" cy="4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108479</xdr:rowOff>
    </xdr:from>
    <xdr:to>
      <xdr:col>15</xdr:col>
      <xdr:colOff>82550</xdr:colOff>
      <xdr:row>82</xdr:row>
      <xdr:rowOff>125665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67379"/>
          <a:ext cx="8890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102095</xdr:rowOff>
    </xdr:from>
    <xdr:to>
      <xdr:col>11</xdr:col>
      <xdr:colOff>31750</xdr:colOff>
      <xdr:row>82</xdr:row>
      <xdr:rowOff>108479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60995"/>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118754</xdr:rowOff>
    </xdr:from>
    <xdr:to>
      <xdr:col>23</xdr:col>
      <xdr:colOff>184150</xdr:colOff>
      <xdr:row>83</xdr:row>
      <xdr:rowOff>48904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90831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4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115782</xdr:rowOff>
    </xdr:from>
    <xdr:to>
      <xdr:col>19</xdr:col>
      <xdr:colOff>184150</xdr:colOff>
      <xdr:row>83</xdr:row>
      <xdr:rowOff>45932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30709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6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74865</xdr:rowOff>
    </xdr:from>
    <xdr:to>
      <xdr:col>15</xdr:col>
      <xdr:colOff>133350</xdr:colOff>
      <xdr:row>83</xdr:row>
      <xdr:rowOff>5015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161242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2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57679</xdr:rowOff>
    </xdr:from>
    <xdr:to>
      <xdr:col>11</xdr:col>
      <xdr:colOff>82550</xdr:colOff>
      <xdr:row>82</xdr:row>
      <xdr:rowOff>159279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144056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0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51295</xdr:rowOff>
    </xdr:from>
    <xdr:to>
      <xdr:col>7</xdr:col>
      <xdr:colOff>31750</xdr:colOff>
      <xdr:row>82</xdr:row>
      <xdr:rowOff>152895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137672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9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％の職員給減額を実施してきたことにより類似団体平均を下回っていたが、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月より職員給与の減額を取りやめた。これにより、ラスパイレス指数は上昇し、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類似団体平均を上回る状況が続いている。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国に準じた給与制度設計を実施し適正化に取り組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77611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9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77611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64205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地理的要因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合併前の職員や施設を引き継い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でいることから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、類似団体と比較して総枠的に多い。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定員の適正化を図るため、早期勧奨退職制度の導入等により普通会計職員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人の削減を目標としていた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ところ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、結果</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人の減となり目標を大幅に超えた。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職員数の削減に向けた取り組みを実施してきたが、依然として類似団体平均より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人多い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。職員平均年齢の高年齢化も課題となっていることから、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基づき、年齢構成のバランスを意識した定員管理に取り組む。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62</xdr:row>
      <xdr:rowOff>12277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12301"/>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145808</xdr:rowOff>
    </xdr:from>
    <xdr:to>
      <xdr:col>77</xdr:col>
      <xdr:colOff>44450</xdr:colOff>
      <xdr:row>61</xdr:row>
      <xdr:rowOff>153851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042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110188</xdr:rowOff>
    </xdr:from>
    <xdr:to>
      <xdr:col>72</xdr:col>
      <xdr:colOff>203200</xdr:colOff>
      <xdr:row>61</xdr:row>
      <xdr:rowOff>145808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68638"/>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68822</xdr:rowOff>
    </xdr:from>
    <xdr:to>
      <xdr:col>68</xdr:col>
      <xdr:colOff>152400</xdr:colOff>
      <xdr:row>61</xdr:row>
      <xdr:rowOff>110188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27272"/>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105004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6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95008</xdr:rowOff>
    </xdr:from>
    <xdr:to>
      <xdr:col>73</xdr:col>
      <xdr:colOff>44450</xdr:colOff>
      <xdr:row>62</xdr:row>
      <xdr:rowOff>25158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9935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59388</xdr:rowOff>
    </xdr:from>
    <xdr:to>
      <xdr:col>68</xdr:col>
      <xdr:colOff>203200</xdr:colOff>
      <xdr:row>61</xdr:row>
      <xdr:rowOff>160988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145765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18022</xdr:rowOff>
    </xdr:from>
    <xdr:to>
      <xdr:col>64</xdr:col>
      <xdr:colOff>152400</xdr:colOff>
      <xdr:row>61</xdr:row>
      <xdr:rowOff>119622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104399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合併以前より財源を地方債に求めてきたため、旧町村での過疎対策事業債や公住債、合併特例債等の償還により高い水準で推移してきた。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近年は新規発行額の抑制及び普通交付税算入率の高い起債発行により年々改善しており、今年度は公債費の減少により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ポイント改善したが、類似団体平均も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ポイント改善したため依然として平均より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緩やかに改善していくと見込まれるが、新学校給食センター建設事業等の大型投資事業による公債費負担が控えているため、中長期的には上昇に転じる恐れがある。新規発行抑制等に引き続き取り組み、起債に大きく頼ることのない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92392</xdr:rowOff>
    </xdr:from>
    <xdr:to>
      <xdr:col>81</xdr:col>
      <xdr:colOff>44450</xdr:colOff>
      <xdr:row>37</xdr:row>
      <xdr:rowOff>106468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3604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106468</xdr:rowOff>
    </xdr:from>
    <xdr:to>
      <xdr:col>77</xdr:col>
      <xdr:colOff>44450</xdr:colOff>
      <xdr:row>37</xdr:row>
      <xdr:rowOff>126577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5011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120544</xdr:rowOff>
    </xdr:from>
    <xdr:to>
      <xdr:col>72</xdr:col>
      <xdr:colOff>203200</xdr:colOff>
      <xdr:row>37</xdr:row>
      <xdr:rowOff>126577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6419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120544</xdr:rowOff>
    </xdr:from>
    <xdr:to>
      <xdr:col>68</xdr:col>
      <xdr:colOff>152400</xdr:colOff>
      <xdr:row>37</xdr:row>
      <xdr:rowOff>132609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4641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41592</xdr:rowOff>
    </xdr:from>
    <xdr:to>
      <xdr:col>81</xdr:col>
      <xdr:colOff>95250</xdr:colOff>
      <xdr:row>37</xdr:row>
      <xdr:rowOff>143192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13669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5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55668</xdr:rowOff>
    </xdr:from>
    <xdr:to>
      <xdr:col>77</xdr:col>
      <xdr:colOff>95250</xdr:colOff>
      <xdr:row>37</xdr:row>
      <xdr:rowOff>157268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142046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162154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69744</xdr:rowOff>
    </xdr:from>
    <xdr:to>
      <xdr:col>68</xdr:col>
      <xdr:colOff>203200</xdr:colOff>
      <xdr:row>37</xdr:row>
      <xdr:rowOff>171345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156121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81809</xdr:rowOff>
    </xdr:from>
    <xdr:to>
      <xdr:col>64</xdr:col>
      <xdr:colOff>152400</xdr:colOff>
      <xdr:row>38</xdr:row>
      <xdr:rowOff>11959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168186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昨年に引き続き、前年度と比較して大きく減少（</a:t>
          </a:r>
          <a:r>
            <a:rPr kumimoji="1" lang="en-US" altLang="ja-JP" sz="1100">
              <a:latin typeface="ＭＳ Ｐゴシック" panose="020B0600070205080204" pitchFamily="50" charset="-128"/>
              <a:ea typeface="ＭＳ Ｐゴシック" panose="020B0600070205080204" pitchFamily="50" charset="-128"/>
            </a:rPr>
            <a:t>22.5</a:t>
          </a:r>
          <a:r>
            <a:rPr kumimoji="1" lang="ja-JP" altLang="en-US" sz="1100">
              <a:latin typeface="ＭＳ Ｐゴシック" panose="020B0600070205080204" pitchFamily="50" charset="-128"/>
              <a:ea typeface="ＭＳ Ｐゴシック" panose="020B0600070205080204" pitchFamily="50" charset="-128"/>
            </a:rPr>
            <a:t>ポイント減少）した。主な要因は、地方債残高の減少及び標準財政規模の増加である。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しかし、全国平均等と比較すると依然として高い数値となっており、今後は地方債残高の増加が見込まれることから上昇に転ずる恐れがある。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義務的経費の削減を進め、財政の健全化に努める。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123419</xdr:rowOff>
    </xdr:from>
    <xdr:to>
      <xdr:col>81</xdr:col>
      <xdr:colOff>44450</xdr:colOff>
      <xdr:row>17</xdr:row>
      <xdr:rowOff>60554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866619"/>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60554</xdr:rowOff>
    </xdr:from>
    <xdr:to>
      <xdr:col>77</xdr:col>
      <xdr:colOff>44450</xdr:colOff>
      <xdr:row>17</xdr:row>
      <xdr:rowOff>138252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975204"/>
          <a:ext cx="889000" cy="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130531</xdr:rowOff>
    </xdr:from>
    <xdr:to>
      <xdr:col>72</xdr:col>
      <xdr:colOff>203200</xdr:colOff>
      <xdr:row>17</xdr:row>
      <xdr:rowOff>138252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04518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106883</xdr:rowOff>
    </xdr:from>
    <xdr:to>
      <xdr:col>68</xdr:col>
      <xdr:colOff>152400</xdr:colOff>
      <xdr:row>17</xdr:row>
      <xdr:rowOff>130531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021533"/>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72619</xdr:rowOff>
    </xdr:from>
    <xdr:to>
      <xdr:col>81</xdr:col>
      <xdr:colOff>95250</xdr:colOff>
      <xdr:row>17</xdr:row>
      <xdr:rowOff>2769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44696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8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9754</xdr:rowOff>
    </xdr:from>
    <xdr:to>
      <xdr:col>77</xdr:col>
      <xdr:colOff>95250</xdr:colOff>
      <xdr:row>17</xdr:row>
      <xdr:rowOff>111354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9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96131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01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87452</xdr:rowOff>
    </xdr:from>
    <xdr:to>
      <xdr:col>73</xdr:col>
      <xdr:colOff>44450</xdr:colOff>
      <xdr:row>18</xdr:row>
      <xdr:rowOff>17602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0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2379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8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79731</xdr:rowOff>
    </xdr:from>
    <xdr:to>
      <xdr:col>68</xdr:col>
      <xdr:colOff>203200</xdr:colOff>
      <xdr:row>18</xdr:row>
      <xdr:rowOff>9881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166108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0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56083</xdr:rowOff>
    </xdr:from>
    <xdr:to>
      <xdr:col>64</xdr:col>
      <xdr:colOff>152400</xdr:colOff>
      <xdr:row>17</xdr:row>
      <xdr:rowOff>157683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142460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28,590
28,327
247.50
19,755,536
19,318,292
393,639
11,585,825
23,422,504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したため、類似団体平均との差は前年度の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次宇陀市行政改革大綱において、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年間で普通会計職員数を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人削減することを目標としていたが、早期勧奨退職制度の導入等により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人削減することができた。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その後も人員削減等に努めており、年度によるばらつきはあるものの人件費は減少傾向にある。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次宇陀市行政改革大綱に基づき、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82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6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38</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6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物件費における経常収支比率は、近年横ばいが続いている。類似団体と比較して低い数値となっているが、人件費は類似団体平均より高くなっていることから、民間への委託等を適切に進めていく。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25400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6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44450</xdr:rowOff>
    </xdr:from>
    <xdr:to>
      <xdr:col>65</xdr:col>
      <xdr:colOff>53975</xdr:colOff>
      <xdr:row>15</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児童手当等が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減少したものの、障害者福祉関係が増加しており、扶助費総額としては前年度とほぼ同額である。引き続き今後も適正な資格審査等の管理に努める。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133350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2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56</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25400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年度は下水道事業会計が法適化されたことにより繰出金から補助費等へ移行となったため、大きく減少している。</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年度においては、前年度と比較して繰出金はほぼ横ばいだったものの、維持補修費が減となったことによりさらに減少した。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住民の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高齢化によ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介護保険事業会計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への繰出金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が年々増加しているため、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各特別会計の安定運営を推進し、普通会計の負担</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減となるよう努める。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153126</xdr:rowOff>
    </xdr:from>
    <xdr:to>
      <xdr:col>82</xdr:col>
      <xdr:colOff>107950</xdr:colOff>
      <xdr:row>55</xdr:row>
      <xdr:rowOff>33927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114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33927</xdr:rowOff>
    </xdr:from>
    <xdr:to>
      <xdr:col>78</xdr:col>
      <xdr:colOff>69850</xdr:colOff>
      <xdr:row>56</xdr:row>
      <xdr:rowOff>32294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6367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19231</xdr:rowOff>
    </xdr:from>
    <xdr:to>
      <xdr:col>73</xdr:col>
      <xdr:colOff>180975</xdr:colOff>
      <xdr:row>56</xdr:row>
      <xdr:rowOff>32294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20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56</xdr:row>
      <xdr:rowOff>19231</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81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102326</xdr:rowOff>
    </xdr:from>
    <xdr:to>
      <xdr:col>82</xdr:col>
      <xdr:colOff>158750</xdr:colOff>
      <xdr:row>55</xdr:row>
      <xdr:rowOff>32476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118853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0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154577</xdr:rowOff>
    </xdr:from>
    <xdr:to>
      <xdr:col>78</xdr:col>
      <xdr:colOff>120650</xdr:colOff>
      <xdr:row>55</xdr:row>
      <xdr:rowOff>84727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94904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81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152944</xdr:rowOff>
    </xdr:from>
    <xdr:to>
      <xdr:col>74</xdr:col>
      <xdr:colOff>31750</xdr:colOff>
      <xdr:row>56</xdr:row>
      <xdr:rowOff>83094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93271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139881</xdr:rowOff>
    </xdr:from>
    <xdr:to>
      <xdr:col>69</xdr:col>
      <xdr:colOff>142875</xdr:colOff>
      <xdr:row>56</xdr:row>
      <xdr:rowOff>70031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ものの、依然として類似団体平均より高い数値となっている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。主な要因は、消防業務やごみ収集処理業務、し尿処理など</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を一部事務組合において運営しているためである。一部事務組合への負担金額は地理的要因などから類似団体と比較して大きい傾向にある。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また、繰出基準に基づく法適用公営企業への繰出金額は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27,765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千円減少したものの、病院事業特別会計への繰出金額が大きく、全体としては大きな額となっている。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各企業の事業効率化等により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縮減に努め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643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957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37</xdr:row>
      <xdr:rowOff>165862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95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償還期限の到来による満期一括償還により大きく増加した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年度を除き改善傾向にあるが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ポイント上回っている。自主財源に乏しいため、合併以前は地総債、過疎対策事業債、公住債等に、合併後は特に合併特例債に財源を求めてきた。公債費比率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の抑制に努めているところであり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月策定）においては、臨時財政対策債を除いた地方債発行額を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億円以内に抑えることとしている。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60706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886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145287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886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145287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22911"/>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76</xdr:row>
      <xdr:rowOff>124713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2291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xdr:rowOff>
    </xdr:from>
    <xdr:to>
      <xdr:col>24</xdr:col>
      <xdr:colOff>76200</xdr:colOff>
      <xdr:row>76</xdr:row>
      <xdr:rowOff>111506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153433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9414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73913</xdr:rowOff>
    </xdr:from>
    <xdr:to>
      <xdr:col>6</xdr:col>
      <xdr:colOff>171450</xdr:colOff>
      <xdr:row>77</xdr:row>
      <xdr:rowOff>4063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160290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ポイント減少し、依然として類似団体より高い数値となっているものの、差は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ポイントに縮小した。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経常収支比率が減少した主な要因は人件費の減である。今後も適正な定員管理や業務の効率化に努めるとともに、高止まりしている補助費等の縮減を推進するため各公営企業会計の健全化を図る。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80</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3210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287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99568</xdr:rowOff>
    </xdr:from>
    <xdr:to>
      <xdr:col>73</xdr:col>
      <xdr:colOff>180975</xdr:colOff>
      <xdr:row>80</xdr:row>
      <xdr:rowOff>117856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155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156718</xdr:rowOff>
    </xdr:from>
    <xdr:to>
      <xdr:col>69</xdr:col>
      <xdr:colOff>92075</xdr:colOff>
      <xdr:row>80</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012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48768</xdr:rowOff>
    </xdr:from>
    <xdr:to>
      <xdr:col>69</xdr:col>
      <xdr:colOff>142875</xdr:colOff>
      <xdr:row>80</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135145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138074</xdr:rowOff>
    </xdr:from>
    <xdr:to>
      <xdr:col>29</xdr:col>
      <xdr:colOff>127000</xdr:colOff>
      <xdr:row>13</xdr:row>
      <xdr:rowOff>148234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14549"/>
          <a:ext cx="647700" cy="1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148234</xdr:rowOff>
    </xdr:from>
    <xdr:to>
      <xdr:col>26</xdr:col>
      <xdr:colOff>50800</xdr:colOff>
      <xdr:row>14</xdr:row>
      <xdr:rowOff>18148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24709"/>
          <a:ext cx="698500" cy="4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18148</xdr:rowOff>
    </xdr:from>
    <xdr:to>
      <xdr:col>22</xdr:col>
      <xdr:colOff>114300</xdr:colOff>
      <xdr:row>14</xdr:row>
      <xdr:rowOff>56655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66073"/>
          <a:ext cx="698500" cy="3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56655</xdr:rowOff>
    </xdr:from>
    <xdr:to>
      <xdr:col>18</xdr:col>
      <xdr:colOff>177800</xdr:colOff>
      <xdr:row>14</xdr:row>
      <xdr:rowOff>120028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04580"/>
          <a:ext cx="698500" cy="6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87274</xdr:rowOff>
    </xdr:from>
    <xdr:to>
      <xdr:col>29</xdr:col>
      <xdr:colOff>177800</xdr:colOff>
      <xdr:row>14</xdr:row>
      <xdr:rowOff>17424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63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103801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0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97434</xdr:rowOff>
    </xdr:from>
    <xdr:to>
      <xdr:col>26</xdr:col>
      <xdr:colOff>101600</xdr:colOff>
      <xdr:row>14</xdr:row>
      <xdr:rowOff>27584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7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37761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138798</xdr:rowOff>
    </xdr:from>
    <xdr:to>
      <xdr:col>22</xdr:col>
      <xdr:colOff>165100</xdr:colOff>
      <xdr:row>14</xdr:row>
      <xdr:rowOff>68948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1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79125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8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5855</xdr:rowOff>
    </xdr:from>
    <xdr:to>
      <xdr:col>19</xdr:col>
      <xdr:colOff>38100</xdr:colOff>
      <xdr:row>14</xdr:row>
      <xdr:rowOff>107455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5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117632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2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69228</xdr:rowOff>
    </xdr:from>
    <xdr:to>
      <xdr:col>15</xdr:col>
      <xdr:colOff>101600</xdr:colOff>
      <xdr:row>14</xdr:row>
      <xdr:rowOff>170828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1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9555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8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290681</xdr:rowOff>
    </xdr:from>
    <xdr:to>
      <xdr:col>29</xdr:col>
      <xdr:colOff>127000</xdr:colOff>
      <xdr:row>37</xdr:row>
      <xdr:rowOff>299437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15381"/>
          <a:ext cx="647700" cy="8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275459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001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251907</xdr:rowOff>
    </xdr:from>
    <xdr:to>
      <xdr:col>26</xdr:col>
      <xdr:colOff>50800</xdr:colOff>
      <xdr:row>37</xdr:row>
      <xdr:rowOff>299437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76607"/>
          <a:ext cx="698500" cy="4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251907</xdr:rowOff>
    </xdr:from>
    <xdr:to>
      <xdr:col>22</xdr:col>
      <xdr:colOff>114300</xdr:colOff>
      <xdr:row>37</xdr:row>
      <xdr:rowOff>280760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76607"/>
          <a:ext cx="698500" cy="2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275007</xdr:rowOff>
    </xdr:from>
    <xdr:to>
      <xdr:col>18</xdr:col>
      <xdr:colOff>177800</xdr:colOff>
      <xdr:row>37</xdr:row>
      <xdr:rowOff>280760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99707"/>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239881</xdr:rowOff>
    </xdr:from>
    <xdr:to>
      <xdr:col>29</xdr:col>
      <xdr:colOff>177800</xdr:colOff>
      <xdr:row>37</xdr:row>
      <xdr:rowOff>341481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84958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248637</xdr:rowOff>
    </xdr:from>
    <xdr:to>
      <xdr:col>26</xdr:col>
      <xdr:colOff>101600</xdr:colOff>
      <xdr:row>38</xdr:row>
      <xdr:rowOff>7337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7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17514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201107</xdr:rowOff>
    </xdr:from>
    <xdr:to>
      <xdr:col>22</xdr:col>
      <xdr:colOff>165100</xdr:colOff>
      <xdr:row>37</xdr:row>
      <xdr:rowOff>302707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2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141434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229960</xdr:rowOff>
    </xdr:from>
    <xdr:to>
      <xdr:col>19</xdr:col>
      <xdr:colOff>38100</xdr:colOff>
      <xdr:row>37</xdr:row>
      <xdr:rowOff>331560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5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170287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224207</xdr:rowOff>
    </xdr:from>
    <xdr:to>
      <xdr:col>15</xdr:col>
      <xdr:colOff>101600</xdr:colOff>
      <xdr:row>37</xdr:row>
      <xdr:rowOff>325807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4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164534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28,590
28,327
247.50
19,755,536
19,318,292
393,639
11,585,825
23,422,504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34087</xdr:rowOff>
    </xdr:from>
    <xdr:to>
      <xdr:col>24</xdr:col>
      <xdr:colOff>63500</xdr:colOff>
      <xdr:row>34</xdr:row>
      <xdr:rowOff>58839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3387"/>
          <a:ext cx="8382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58839</xdr:rowOff>
    </xdr:from>
    <xdr:to>
      <xdr:col>19</xdr:col>
      <xdr:colOff>177800</xdr:colOff>
      <xdr:row>35</xdr:row>
      <xdr:rowOff>30937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88139"/>
          <a:ext cx="889000" cy="1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30937</xdr:rowOff>
    </xdr:from>
    <xdr:to>
      <xdr:col>15</xdr:col>
      <xdr:colOff>50800</xdr:colOff>
      <xdr:row>35</xdr:row>
      <xdr:rowOff>102984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31687"/>
          <a:ext cx="8890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102984</xdr:rowOff>
    </xdr:from>
    <xdr:to>
      <xdr:col>10</xdr:col>
      <xdr:colOff>114300</xdr:colOff>
      <xdr:row>35</xdr:row>
      <xdr:rowOff>140564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03734"/>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154737</xdr:rowOff>
    </xdr:from>
    <xdr:to>
      <xdr:col>24</xdr:col>
      <xdr:colOff>114300</xdr:colOff>
      <xdr:row>34</xdr:row>
      <xdr:rowOff>84887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6164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8039</xdr:rowOff>
    </xdr:from>
    <xdr:to>
      <xdr:col>20</xdr:col>
      <xdr:colOff>38100</xdr:colOff>
      <xdr:row>34</xdr:row>
      <xdr:rowOff>109639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126166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1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151587</xdr:rowOff>
    </xdr:from>
    <xdr:to>
      <xdr:col>15</xdr:col>
      <xdr:colOff>101600</xdr:colOff>
      <xdr:row>35</xdr:row>
      <xdr:rowOff>81737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98264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5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52184</xdr:rowOff>
    </xdr:from>
    <xdr:to>
      <xdr:col>10</xdr:col>
      <xdr:colOff>165100</xdr:colOff>
      <xdr:row>35</xdr:row>
      <xdr:rowOff>153784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170311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2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89764</xdr:rowOff>
    </xdr:from>
    <xdr:to>
      <xdr:col>6</xdr:col>
      <xdr:colOff>38100</xdr:colOff>
      <xdr:row>36</xdr:row>
      <xdr:rowOff>19914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36441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6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98664</xdr:rowOff>
    </xdr:from>
    <xdr:to>
      <xdr:col>24</xdr:col>
      <xdr:colOff>63500</xdr:colOff>
      <xdr:row>57</xdr:row>
      <xdr:rowOff>103010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71314"/>
          <a:ext cx="8382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103010</xdr:rowOff>
    </xdr:from>
    <xdr:to>
      <xdr:col>19</xdr:col>
      <xdr:colOff>177800</xdr:colOff>
      <xdr:row>57</xdr:row>
      <xdr:rowOff>120969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75660"/>
          <a:ext cx="889000" cy="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120969</xdr:rowOff>
    </xdr:from>
    <xdr:to>
      <xdr:col>15</xdr:col>
      <xdr:colOff>50800</xdr:colOff>
      <xdr:row>57</xdr:row>
      <xdr:rowOff>132426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93619"/>
          <a:ext cx="889000" cy="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129907</xdr:rowOff>
    </xdr:from>
    <xdr:to>
      <xdr:col>10</xdr:col>
      <xdr:colOff>114300</xdr:colOff>
      <xdr:row>57</xdr:row>
      <xdr:rowOff>132426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02557"/>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47864</xdr:rowOff>
    </xdr:from>
    <xdr:to>
      <xdr:col>24</xdr:col>
      <xdr:colOff>114300</xdr:colOff>
      <xdr:row>57</xdr:row>
      <xdr:rowOff>149464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52210</xdr:rowOff>
    </xdr:from>
    <xdr:to>
      <xdr:col>20</xdr:col>
      <xdr:colOff>38100</xdr:colOff>
      <xdr:row>57</xdr:row>
      <xdr:rowOff>153810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170337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70169</xdr:rowOff>
    </xdr:from>
    <xdr:to>
      <xdr:col>15</xdr:col>
      <xdr:colOff>101600</xdr:colOff>
      <xdr:row>58</xdr:row>
      <xdr:rowOff>319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4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162896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3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81626</xdr:rowOff>
    </xdr:from>
    <xdr:to>
      <xdr:col>10</xdr:col>
      <xdr:colOff>165100</xdr:colOff>
      <xdr:row>58</xdr:row>
      <xdr:rowOff>11776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2903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4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79107</xdr:rowOff>
    </xdr:from>
    <xdr:to>
      <xdr:col>6</xdr:col>
      <xdr:colOff>38100</xdr:colOff>
      <xdr:row>58</xdr:row>
      <xdr:rowOff>9257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25784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25563</xdr:rowOff>
    </xdr:from>
    <xdr:to>
      <xdr:col>24</xdr:col>
      <xdr:colOff>63500</xdr:colOff>
      <xdr:row>79</xdr:row>
      <xdr:rowOff>28404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70113"/>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25563</xdr:rowOff>
    </xdr:from>
    <xdr:to>
      <xdr:col>19</xdr:col>
      <xdr:colOff>177800</xdr:colOff>
      <xdr:row>79</xdr:row>
      <xdr:rowOff>34576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70113"/>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32911</xdr:rowOff>
    </xdr:from>
    <xdr:to>
      <xdr:col>15</xdr:col>
      <xdr:colOff>50800</xdr:colOff>
      <xdr:row>79</xdr:row>
      <xdr:rowOff>34576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7746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32911</xdr:rowOff>
    </xdr:from>
    <xdr:to>
      <xdr:col>10</xdr:col>
      <xdr:colOff>114300</xdr:colOff>
      <xdr:row>79</xdr:row>
      <xdr:rowOff>48619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77461"/>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149054</xdr:rowOff>
    </xdr:from>
    <xdr:to>
      <xdr:col>24</xdr:col>
      <xdr:colOff>114300</xdr:colOff>
      <xdr:row>79</xdr:row>
      <xdr:rowOff>79204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63981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146213</xdr:rowOff>
    </xdr:from>
    <xdr:to>
      <xdr:col>20</xdr:col>
      <xdr:colOff>38100</xdr:colOff>
      <xdr:row>79</xdr:row>
      <xdr:rowOff>76363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67490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1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155226</xdr:rowOff>
    </xdr:from>
    <xdr:to>
      <xdr:col>15</xdr:col>
      <xdr:colOff>101600</xdr:colOff>
      <xdr:row>79</xdr:row>
      <xdr:rowOff>85376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76503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153561</xdr:rowOff>
    </xdr:from>
    <xdr:to>
      <xdr:col>10</xdr:col>
      <xdr:colOff>165100</xdr:colOff>
      <xdr:row>79</xdr:row>
      <xdr:rowOff>83711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74838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169269</xdr:rowOff>
    </xdr:from>
    <xdr:to>
      <xdr:col>6</xdr:col>
      <xdr:colOff>38100</xdr:colOff>
      <xdr:row>79</xdr:row>
      <xdr:rowOff>99419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90546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3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120428</xdr:rowOff>
    </xdr:from>
    <xdr:to>
      <xdr:col>24</xdr:col>
      <xdr:colOff>63500</xdr:colOff>
      <xdr:row>97</xdr:row>
      <xdr:rowOff>123554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79628"/>
          <a:ext cx="838200" cy="17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112618</xdr:rowOff>
    </xdr:from>
    <xdr:to>
      <xdr:col>19</xdr:col>
      <xdr:colOff>177800</xdr:colOff>
      <xdr:row>97</xdr:row>
      <xdr:rowOff>123554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43268"/>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112618</xdr:rowOff>
    </xdr:from>
    <xdr:to>
      <xdr:col>15</xdr:col>
      <xdr:colOff>50800</xdr:colOff>
      <xdr:row>97</xdr:row>
      <xdr:rowOff>127820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4326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127713</xdr:rowOff>
    </xdr:from>
    <xdr:to>
      <xdr:col>10</xdr:col>
      <xdr:colOff>114300</xdr:colOff>
      <xdr:row>97</xdr:row>
      <xdr:rowOff>127820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58363"/>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69628</xdr:rowOff>
    </xdr:from>
    <xdr:to>
      <xdr:col>24</xdr:col>
      <xdr:colOff>114300</xdr:colOff>
      <xdr:row>96</xdr:row>
      <xdr:rowOff>171228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48055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0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72754</xdr:rowOff>
    </xdr:from>
    <xdr:to>
      <xdr:col>20</xdr:col>
      <xdr:colOff>38100</xdr:colOff>
      <xdr:row>98</xdr:row>
      <xdr:rowOff>2904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165481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61818</xdr:rowOff>
    </xdr:from>
    <xdr:to>
      <xdr:col>15</xdr:col>
      <xdr:colOff>101600</xdr:colOff>
      <xdr:row>97</xdr:row>
      <xdr:rowOff>163418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154545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77020</xdr:rowOff>
    </xdr:from>
    <xdr:to>
      <xdr:col>10</xdr:col>
      <xdr:colOff>165100</xdr:colOff>
      <xdr:row>98</xdr:row>
      <xdr:rowOff>7170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169747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76913</xdr:rowOff>
    </xdr:from>
    <xdr:to>
      <xdr:col>6</xdr:col>
      <xdr:colOff>38100</xdr:colOff>
      <xdr:row>98</xdr:row>
      <xdr:rowOff>7063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169640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96239</xdr:rowOff>
    </xdr:from>
    <xdr:to>
      <xdr:col>55</xdr:col>
      <xdr:colOff>0</xdr:colOff>
      <xdr:row>36</xdr:row>
      <xdr:rowOff>153077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25539"/>
          <a:ext cx="838200" cy="3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96239</xdr:rowOff>
    </xdr:from>
    <xdr:to>
      <xdr:col>50</xdr:col>
      <xdr:colOff>114300</xdr:colOff>
      <xdr:row>37</xdr:row>
      <xdr:rowOff>63344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25539"/>
          <a:ext cx="889000" cy="48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63344</xdr:rowOff>
    </xdr:from>
    <xdr:to>
      <xdr:col>45</xdr:col>
      <xdr:colOff>177800</xdr:colOff>
      <xdr:row>37</xdr:row>
      <xdr:rowOff>68502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6994"/>
          <a:ext cx="8890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64102</xdr:rowOff>
    </xdr:from>
    <xdr:to>
      <xdr:col>41</xdr:col>
      <xdr:colOff>50800</xdr:colOff>
      <xdr:row>37</xdr:row>
      <xdr:rowOff>68502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07752"/>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102277</xdr:rowOff>
    </xdr:from>
    <xdr:to>
      <xdr:col>55</xdr:col>
      <xdr:colOff>50800</xdr:colOff>
      <xdr:row>37</xdr:row>
      <xdr:rowOff>32427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125154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45439</xdr:rowOff>
    </xdr:from>
    <xdr:to>
      <xdr:col>50</xdr:col>
      <xdr:colOff>165100</xdr:colOff>
      <xdr:row>34</xdr:row>
      <xdr:rowOff>147039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163566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4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12544</xdr:rowOff>
    </xdr:from>
    <xdr:to>
      <xdr:col>46</xdr:col>
      <xdr:colOff>38100</xdr:colOff>
      <xdr:row>37</xdr:row>
      <xdr:rowOff>114144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130671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17702</xdr:rowOff>
    </xdr:from>
    <xdr:to>
      <xdr:col>41</xdr:col>
      <xdr:colOff>101600</xdr:colOff>
      <xdr:row>37</xdr:row>
      <xdr:rowOff>119302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135829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13302</xdr:rowOff>
    </xdr:from>
    <xdr:to>
      <xdr:col>36</xdr:col>
      <xdr:colOff>165100</xdr:colOff>
      <xdr:row>37</xdr:row>
      <xdr:rowOff>114902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131429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119844</xdr:rowOff>
    </xdr:from>
    <xdr:to>
      <xdr:col>55</xdr:col>
      <xdr:colOff>0</xdr:colOff>
      <xdr:row>57</xdr:row>
      <xdr:rowOff>81951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21044"/>
          <a:ext cx="838200" cy="1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119844</xdr:rowOff>
    </xdr:from>
    <xdr:to>
      <xdr:col>50</xdr:col>
      <xdr:colOff>114300</xdr:colOff>
      <xdr:row>57</xdr:row>
      <xdr:rowOff>53156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21044"/>
          <a:ext cx="889000" cy="10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53156</xdr:rowOff>
    </xdr:from>
    <xdr:to>
      <xdr:col>45</xdr:col>
      <xdr:colOff>177800</xdr:colOff>
      <xdr:row>57</xdr:row>
      <xdr:rowOff>140550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25806"/>
          <a:ext cx="8890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38992</xdr:rowOff>
    </xdr:from>
    <xdr:to>
      <xdr:col>41</xdr:col>
      <xdr:colOff>50800</xdr:colOff>
      <xdr:row>57</xdr:row>
      <xdr:rowOff>140550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11642"/>
          <a:ext cx="889000" cy="10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31151</xdr:rowOff>
    </xdr:from>
    <xdr:to>
      <xdr:col>55</xdr:col>
      <xdr:colOff>50800</xdr:colOff>
      <xdr:row>57</xdr:row>
      <xdr:rowOff>132751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9578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69044</xdr:rowOff>
    </xdr:from>
    <xdr:to>
      <xdr:col>50</xdr:col>
      <xdr:colOff>165100</xdr:colOff>
      <xdr:row>56</xdr:row>
      <xdr:rowOff>170644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161771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2356</xdr:rowOff>
    </xdr:from>
    <xdr:to>
      <xdr:col>46</xdr:col>
      <xdr:colOff>38100</xdr:colOff>
      <xdr:row>57</xdr:row>
      <xdr:rowOff>103956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95083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89750</xdr:rowOff>
    </xdr:from>
    <xdr:to>
      <xdr:col>41</xdr:col>
      <xdr:colOff>101600</xdr:colOff>
      <xdr:row>58</xdr:row>
      <xdr:rowOff>19900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159642</xdr:rowOff>
    </xdr:from>
    <xdr:to>
      <xdr:col>36</xdr:col>
      <xdr:colOff>165100</xdr:colOff>
      <xdr:row>57</xdr:row>
      <xdr:rowOff>89792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80919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49220</xdr:rowOff>
    </xdr:from>
    <xdr:to>
      <xdr:col>55</xdr:col>
      <xdr:colOff>0</xdr:colOff>
      <xdr:row>77</xdr:row>
      <xdr:rowOff>160480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50870"/>
          <a:ext cx="838200" cy="1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49220</xdr:rowOff>
    </xdr:from>
    <xdr:to>
      <xdr:col>50</xdr:col>
      <xdr:colOff>114300</xdr:colOff>
      <xdr:row>77</xdr:row>
      <xdr:rowOff>89317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50870"/>
          <a:ext cx="8890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89317</xdr:rowOff>
    </xdr:from>
    <xdr:to>
      <xdr:col>45</xdr:col>
      <xdr:colOff>177800</xdr:colOff>
      <xdr:row>77</xdr:row>
      <xdr:rowOff>166658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90967"/>
          <a:ext cx="889000" cy="7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145580</xdr:rowOff>
    </xdr:from>
    <xdr:to>
      <xdr:col>41</xdr:col>
      <xdr:colOff>50800</xdr:colOff>
      <xdr:row>77</xdr:row>
      <xdr:rowOff>166658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47230"/>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109680</xdr:rowOff>
    </xdr:from>
    <xdr:to>
      <xdr:col>55</xdr:col>
      <xdr:colOff>50800</xdr:colOff>
      <xdr:row>78</xdr:row>
      <xdr:rowOff>39830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24607</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169870</xdr:rowOff>
    </xdr:from>
    <xdr:to>
      <xdr:col>50</xdr:col>
      <xdr:colOff>165100</xdr:colOff>
      <xdr:row>77</xdr:row>
      <xdr:rowOff>100020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91147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38517</xdr:rowOff>
    </xdr:from>
    <xdr:to>
      <xdr:col>46</xdr:col>
      <xdr:colOff>38100</xdr:colOff>
      <xdr:row>77</xdr:row>
      <xdr:rowOff>140117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131244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3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115858</xdr:rowOff>
    </xdr:from>
    <xdr:to>
      <xdr:col>41</xdr:col>
      <xdr:colOff>101600</xdr:colOff>
      <xdr:row>78</xdr:row>
      <xdr:rowOff>46008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37135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41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94780</xdr:rowOff>
    </xdr:from>
    <xdr:to>
      <xdr:col>36</xdr:col>
      <xdr:colOff>165100</xdr:colOff>
      <xdr:row>78</xdr:row>
      <xdr:rowOff>24930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16057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3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92480</xdr:rowOff>
    </xdr:from>
    <xdr:to>
      <xdr:col>55</xdr:col>
      <xdr:colOff>0</xdr:colOff>
      <xdr:row>97</xdr:row>
      <xdr:rowOff>138037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23130"/>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92480</xdr:rowOff>
    </xdr:from>
    <xdr:to>
      <xdr:col>50</xdr:col>
      <xdr:colOff>114300</xdr:colOff>
      <xdr:row>97</xdr:row>
      <xdr:rowOff>157893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23130"/>
          <a:ext cx="889000" cy="6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157893</xdr:rowOff>
    </xdr:from>
    <xdr:to>
      <xdr:col>45</xdr:col>
      <xdr:colOff>177800</xdr:colOff>
      <xdr:row>98</xdr:row>
      <xdr:rowOff>13407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88543"/>
          <a:ext cx="889000" cy="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105397</xdr:rowOff>
    </xdr:from>
    <xdr:to>
      <xdr:col>41</xdr:col>
      <xdr:colOff>50800</xdr:colOff>
      <xdr:row>98</xdr:row>
      <xdr:rowOff>13407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36047"/>
          <a:ext cx="889000" cy="7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87237</xdr:rowOff>
    </xdr:from>
    <xdr:to>
      <xdr:col>55</xdr:col>
      <xdr:colOff>50800</xdr:colOff>
      <xdr:row>98</xdr:row>
      <xdr:rowOff>17387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2164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41680</xdr:rowOff>
    </xdr:from>
    <xdr:to>
      <xdr:col>50</xdr:col>
      <xdr:colOff>165100</xdr:colOff>
      <xdr:row>97</xdr:row>
      <xdr:rowOff>143280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134407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107093</xdr:rowOff>
    </xdr:from>
    <xdr:to>
      <xdr:col>46</xdr:col>
      <xdr:colOff>38100</xdr:colOff>
      <xdr:row>98</xdr:row>
      <xdr:rowOff>37243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28370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134057</xdr:rowOff>
    </xdr:from>
    <xdr:to>
      <xdr:col>41</xdr:col>
      <xdr:colOff>101600</xdr:colOff>
      <xdr:row>98</xdr:row>
      <xdr:rowOff>64207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55334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54597</xdr:rowOff>
    </xdr:from>
    <xdr:to>
      <xdr:col>36</xdr:col>
      <xdr:colOff>165100</xdr:colOff>
      <xdr:row>97</xdr:row>
      <xdr:rowOff>156197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147324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170984</xdr:rowOff>
    </xdr:from>
    <xdr:to>
      <xdr:col>85</xdr:col>
      <xdr:colOff>127000</xdr:colOff>
      <xdr:row>38</xdr:row>
      <xdr:rowOff>8066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14634"/>
          <a:ext cx="8382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131516</xdr:rowOff>
    </xdr:from>
    <xdr:to>
      <xdr:col>81</xdr:col>
      <xdr:colOff>50800</xdr:colOff>
      <xdr:row>37</xdr:row>
      <xdr:rowOff>170984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75166"/>
          <a:ext cx="889000" cy="3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28029</xdr:rowOff>
    </xdr:from>
    <xdr:to>
      <xdr:col>76</xdr:col>
      <xdr:colOff>114300</xdr:colOff>
      <xdr:row>37</xdr:row>
      <xdr:rowOff>131516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371679"/>
          <a:ext cx="889000" cy="1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28029</xdr:rowOff>
    </xdr:from>
    <xdr:to>
      <xdr:col>71</xdr:col>
      <xdr:colOff>177800</xdr:colOff>
      <xdr:row>37</xdr:row>
      <xdr:rowOff>150810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371679"/>
          <a:ext cx="889000" cy="12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128717</xdr:rowOff>
    </xdr:from>
    <xdr:to>
      <xdr:col>85</xdr:col>
      <xdr:colOff>177800</xdr:colOff>
      <xdr:row>38</xdr:row>
      <xdr:rowOff>58866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2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120184</xdr:rowOff>
    </xdr:from>
    <xdr:to>
      <xdr:col>81</xdr:col>
      <xdr:colOff>101600</xdr:colOff>
      <xdr:row>38</xdr:row>
      <xdr:rowOff>50333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3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41461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5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80716</xdr:rowOff>
    </xdr:from>
    <xdr:to>
      <xdr:col>76</xdr:col>
      <xdr:colOff>165100</xdr:colOff>
      <xdr:row>38</xdr:row>
      <xdr:rowOff>10866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27393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9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148679</xdr:rowOff>
    </xdr:from>
    <xdr:to>
      <xdr:col>72</xdr:col>
      <xdr:colOff>38100</xdr:colOff>
      <xdr:row>37</xdr:row>
      <xdr:rowOff>78829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95356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09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100010</xdr:rowOff>
    </xdr:from>
    <xdr:to>
      <xdr:col>67</xdr:col>
      <xdr:colOff>101600</xdr:colOff>
      <xdr:row>38</xdr:row>
      <xdr:rowOff>30159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436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46687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1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139475</xdr:rowOff>
    </xdr:from>
    <xdr:to>
      <xdr:col>85</xdr:col>
      <xdr:colOff>127000</xdr:colOff>
      <xdr:row>77</xdr:row>
      <xdr:rowOff>163178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41125"/>
          <a:ext cx="838200" cy="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126154</xdr:rowOff>
    </xdr:from>
    <xdr:to>
      <xdr:col>81</xdr:col>
      <xdr:colOff>50800</xdr:colOff>
      <xdr:row>77</xdr:row>
      <xdr:rowOff>163178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27804"/>
          <a:ext cx="8890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126154</xdr:rowOff>
    </xdr:from>
    <xdr:to>
      <xdr:col>76</xdr:col>
      <xdr:colOff>114300</xdr:colOff>
      <xdr:row>77</xdr:row>
      <xdr:rowOff>157851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27804"/>
          <a:ext cx="8890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140579</xdr:rowOff>
    </xdr:from>
    <xdr:to>
      <xdr:col>71</xdr:col>
      <xdr:colOff>177800</xdr:colOff>
      <xdr:row>77</xdr:row>
      <xdr:rowOff>157851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42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88675</xdr:rowOff>
    </xdr:from>
    <xdr:to>
      <xdr:col>85</xdr:col>
      <xdr:colOff>177800</xdr:colOff>
      <xdr:row>78</xdr:row>
      <xdr:rowOff>18825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111552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112378</xdr:rowOff>
    </xdr:from>
    <xdr:to>
      <xdr:col>81</xdr:col>
      <xdr:colOff>101600</xdr:colOff>
      <xdr:row>78</xdr:row>
      <xdr:rowOff>42528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59055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0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75354</xdr:rowOff>
    </xdr:from>
    <xdr:to>
      <xdr:col>76</xdr:col>
      <xdr:colOff>165100</xdr:colOff>
      <xdr:row>78</xdr:row>
      <xdr:rowOff>5504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22031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107051</xdr:rowOff>
    </xdr:from>
    <xdr:to>
      <xdr:col>72</xdr:col>
      <xdr:colOff>38100</xdr:colOff>
      <xdr:row>78</xdr:row>
      <xdr:rowOff>37201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53728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89779</xdr:rowOff>
    </xdr:from>
    <xdr:to>
      <xdr:col>67</xdr:col>
      <xdr:colOff>101600</xdr:colOff>
      <xdr:row>78</xdr:row>
      <xdr:rowOff>19929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36456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64863</xdr:rowOff>
    </xdr:from>
    <xdr:to>
      <xdr:col>85</xdr:col>
      <xdr:colOff>127000</xdr:colOff>
      <xdr:row>98</xdr:row>
      <xdr:rowOff>97954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66963"/>
          <a:ext cx="8382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97954</xdr:rowOff>
    </xdr:from>
    <xdr:to>
      <xdr:col>81</xdr:col>
      <xdr:colOff>50800</xdr:colOff>
      <xdr:row>98</xdr:row>
      <xdr:rowOff>103053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00054"/>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92112</xdr:rowOff>
    </xdr:from>
    <xdr:to>
      <xdr:col>76</xdr:col>
      <xdr:colOff>114300</xdr:colOff>
      <xdr:row>98</xdr:row>
      <xdr:rowOff>103053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94212"/>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92112</xdr:rowOff>
    </xdr:from>
    <xdr:to>
      <xdr:col>71</xdr:col>
      <xdr:colOff>177800</xdr:colOff>
      <xdr:row>98</xdr:row>
      <xdr:rowOff>104299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94212"/>
          <a:ext cx="889000" cy="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14063</xdr:rowOff>
    </xdr:from>
    <xdr:to>
      <xdr:col>85</xdr:col>
      <xdr:colOff>177800</xdr:colOff>
      <xdr:row>98</xdr:row>
      <xdr:rowOff>115663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47154</xdr:rowOff>
    </xdr:from>
    <xdr:to>
      <xdr:col>81</xdr:col>
      <xdr:colOff>101600</xdr:colOff>
      <xdr:row>98</xdr:row>
      <xdr:rowOff>148754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139881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52253</xdr:rowOff>
    </xdr:from>
    <xdr:to>
      <xdr:col>76</xdr:col>
      <xdr:colOff>165100</xdr:colOff>
      <xdr:row>98</xdr:row>
      <xdr:rowOff>153853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5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144980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41312</xdr:rowOff>
    </xdr:from>
    <xdr:to>
      <xdr:col>72</xdr:col>
      <xdr:colOff>38100</xdr:colOff>
      <xdr:row>98</xdr:row>
      <xdr:rowOff>142912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134039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53499</xdr:rowOff>
    </xdr:from>
    <xdr:to>
      <xdr:col>67</xdr:col>
      <xdr:colOff>101600</xdr:colOff>
      <xdr:row>98</xdr:row>
      <xdr:rowOff>155099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146226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72492</xdr:rowOff>
    </xdr:from>
    <xdr:to>
      <xdr:col>116</xdr:col>
      <xdr:colOff>63500</xdr:colOff>
      <xdr:row>38</xdr:row>
      <xdr:rowOff>170714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587592"/>
          <a:ext cx="8382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140500</xdr:rowOff>
    </xdr:from>
    <xdr:to>
      <xdr:col>111</xdr:col>
      <xdr:colOff>177800</xdr:colOff>
      <xdr:row>38</xdr:row>
      <xdr:rowOff>170714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5600"/>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71158</xdr:rowOff>
    </xdr:from>
    <xdr:to>
      <xdr:col>107</xdr:col>
      <xdr:colOff>50800</xdr:colOff>
      <xdr:row>38</xdr:row>
      <xdr:rowOff>140500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58625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71158</xdr:rowOff>
    </xdr:from>
    <xdr:to>
      <xdr:col>102</xdr:col>
      <xdr:colOff>114300</xdr:colOff>
      <xdr:row>38</xdr:row>
      <xdr:rowOff>135737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86258"/>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21692</xdr:rowOff>
    </xdr:from>
    <xdr:to>
      <xdr:col>116</xdr:col>
      <xdr:colOff>114300</xdr:colOff>
      <xdr:row>38</xdr:row>
      <xdr:rowOff>123292</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44569</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38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119914</xdr:rowOff>
    </xdr:from>
    <xdr:to>
      <xdr:col>112</xdr:col>
      <xdr:colOff>38100</xdr:colOff>
      <xdr:row>39</xdr:row>
      <xdr:rowOff>50064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41191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7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89700</xdr:rowOff>
    </xdr:from>
    <xdr:to>
      <xdr:col>107</xdr:col>
      <xdr:colOff>101600</xdr:colOff>
      <xdr:row>39</xdr:row>
      <xdr:rowOff>19850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10977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20358</xdr:rowOff>
    </xdr:from>
    <xdr:to>
      <xdr:col>102</xdr:col>
      <xdr:colOff>165100</xdr:colOff>
      <xdr:row>38</xdr:row>
      <xdr:rowOff>121958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138485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1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84937</xdr:rowOff>
    </xdr:from>
    <xdr:to>
      <xdr:col>98</xdr:col>
      <xdr:colOff>38100</xdr:colOff>
      <xdr:row>39</xdr:row>
      <xdr:rowOff>15087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6214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9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43669</xdr:rowOff>
    </xdr:from>
    <xdr:to>
      <xdr:col>116</xdr:col>
      <xdr:colOff>63500</xdr:colOff>
      <xdr:row>59</xdr:row>
      <xdr:rowOff>43802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9219"/>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43669</xdr:rowOff>
    </xdr:from>
    <xdr:to>
      <xdr:col>111</xdr:col>
      <xdr:colOff>177800</xdr:colOff>
      <xdr:row>59</xdr:row>
      <xdr:rowOff>43859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592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43783</xdr:rowOff>
    </xdr:from>
    <xdr:to>
      <xdr:col>107</xdr:col>
      <xdr:colOff>50800</xdr:colOff>
      <xdr:row>59</xdr:row>
      <xdr:rowOff>43859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593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43688</xdr:rowOff>
    </xdr:from>
    <xdr:to>
      <xdr:col>102</xdr:col>
      <xdr:colOff>114300</xdr:colOff>
      <xdr:row>59</xdr:row>
      <xdr:rowOff>43783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9238"/>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164452</xdr:rowOff>
    </xdr:from>
    <xdr:to>
      <xdr:col>116</xdr:col>
      <xdr:colOff>114300</xdr:colOff>
      <xdr:row>59</xdr:row>
      <xdr:rowOff>94602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79379</xdr:rowOff>
    </xdr:from>
    <xdr:ext cx="313932"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3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164319</xdr:rowOff>
    </xdr:from>
    <xdr:to>
      <xdr:col>112</xdr:col>
      <xdr:colOff>38100</xdr:colOff>
      <xdr:row>59</xdr:row>
      <xdr:rowOff>94469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85596</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66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164509</xdr:rowOff>
    </xdr:from>
    <xdr:to>
      <xdr:col>107</xdr:col>
      <xdr:colOff>101600</xdr:colOff>
      <xdr:row>59</xdr:row>
      <xdr:rowOff>94659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85786</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77333" y="10201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164433</xdr:rowOff>
    </xdr:from>
    <xdr:to>
      <xdr:col>102</xdr:col>
      <xdr:colOff>165100</xdr:colOff>
      <xdr:row>59</xdr:row>
      <xdr:rowOff>94583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85710</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88333" y="10201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164338</xdr:rowOff>
    </xdr:from>
    <xdr:to>
      <xdr:col>98</xdr:col>
      <xdr:colOff>38100</xdr:colOff>
      <xdr:row>59</xdr:row>
      <xdr:rowOff>94488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85615</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99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60801</xdr:rowOff>
    </xdr:from>
    <xdr:to>
      <xdr:col>116</xdr:col>
      <xdr:colOff>63500</xdr:colOff>
      <xdr:row>76</xdr:row>
      <xdr:rowOff>87367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91001"/>
          <a:ext cx="8382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86273</xdr:rowOff>
    </xdr:from>
    <xdr:to>
      <xdr:col>111</xdr:col>
      <xdr:colOff>177800</xdr:colOff>
      <xdr:row>76</xdr:row>
      <xdr:rowOff>87367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945023"/>
          <a:ext cx="889000" cy="17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86273</xdr:rowOff>
    </xdr:from>
    <xdr:to>
      <xdr:col>107</xdr:col>
      <xdr:colOff>50800</xdr:colOff>
      <xdr:row>75</xdr:row>
      <xdr:rowOff>103516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45023"/>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103516</xdr:rowOff>
    </xdr:from>
    <xdr:to>
      <xdr:col>102</xdr:col>
      <xdr:colOff>114300</xdr:colOff>
      <xdr:row>75</xdr:row>
      <xdr:rowOff>136809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62266"/>
          <a:ext cx="889000" cy="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10001</xdr:rowOff>
    </xdr:from>
    <xdr:to>
      <xdr:col>116</xdr:col>
      <xdr:colOff>114300</xdr:colOff>
      <xdr:row>76</xdr:row>
      <xdr:rowOff>111601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159878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36567</xdr:rowOff>
    </xdr:from>
    <xdr:to>
      <xdr:col>112</xdr:col>
      <xdr:colOff>38100</xdr:colOff>
      <xdr:row>76</xdr:row>
      <xdr:rowOff>138167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129294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5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35473</xdr:rowOff>
    </xdr:from>
    <xdr:to>
      <xdr:col>107</xdr:col>
      <xdr:colOff>101600</xdr:colOff>
      <xdr:row>75</xdr:row>
      <xdr:rowOff>137073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153600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6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52716</xdr:rowOff>
    </xdr:from>
    <xdr:to>
      <xdr:col>102</xdr:col>
      <xdr:colOff>165100</xdr:colOff>
      <xdr:row>75</xdr:row>
      <xdr:rowOff>154316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145443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0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86009</xdr:rowOff>
    </xdr:from>
    <xdr:to>
      <xdr:col>98</xdr:col>
      <xdr:colOff>38100</xdr:colOff>
      <xdr:row>76</xdr:row>
      <xdr:rowOff>16160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44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7287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性質別の決算額を各年度の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日の人口（例：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日現在人口で割る。）で割って、それぞれの値を算出している。人口は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2,856,317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しており、歳出総額における住民一人当たりの値は、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594,829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599,524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618,613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758,807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675,701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年まで増加傾向であったが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住民一人当たりの性質別歳出で類似団体平均より高くなっているものは人件費、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である。人件費は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まで行っていた職員給与</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％削減の取りやめにより年々縮まっていた平均との差が開いた。補助費等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全国的に高くなっているのは特別定額給付金事業があったためである。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年においては減少したものの、法適用公営企業への繰出金や一部事務組合への負担金が多いことなどから、依然として類似団体平均より高くなっている。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公債費は借り入れの抑制により類似団体平均との差が縮減傾向にあ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年の台風被害による災害復旧事業債の元金償還が開始されたこと等により元利償還金額が増加したため、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開く結果となった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今後も新規発行抑制などの財政健全化に向けた取り組みを継続することとしている。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年において宇陀クリーンセンター設備更新事業などがあったものの、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菟田野こども園建設事業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などの大型事業が集中していたため、前年度と比較すると減少する形となった。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28,590
28,327
247.50
19,755,536
19,318,292
393,639
11,585,825
23,422,504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128841</xdr:rowOff>
    </xdr:from>
    <xdr:to>
      <xdr:col>24</xdr:col>
      <xdr:colOff>63500</xdr:colOff>
      <xdr:row>36</xdr:row>
      <xdr:rowOff>67120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9591"/>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159322</xdr:rowOff>
    </xdr:from>
    <xdr:to>
      <xdr:col>19</xdr:col>
      <xdr:colOff>177800</xdr:colOff>
      <xdr:row>36</xdr:row>
      <xdr:rowOff>67120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6007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159322</xdr:rowOff>
    </xdr:from>
    <xdr:to>
      <xdr:col>15</xdr:col>
      <xdr:colOff>50800</xdr:colOff>
      <xdr:row>36</xdr:row>
      <xdr:rowOff>58547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60072"/>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21780</xdr:rowOff>
    </xdr:from>
    <xdr:to>
      <xdr:col>10</xdr:col>
      <xdr:colOff>114300</xdr:colOff>
      <xdr:row>36</xdr:row>
      <xdr:rowOff>58547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3980"/>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78041</xdr:rowOff>
    </xdr:from>
    <xdr:to>
      <xdr:col>24</xdr:col>
      <xdr:colOff>114300</xdr:colOff>
      <xdr:row>36</xdr:row>
      <xdr:rowOff>8191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100918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16320</xdr:rowOff>
    </xdr:from>
    <xdr:to>
      <xdr:col>20</xdr:col>
      <xdr:colOff>38100</xdr:colOff>
      <xdr:row>36</xdr:row>
      <xdr:rowOff>117920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109047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108522</xdr:rowOff>
    </xdr:from>
    <xdr:to>
      <xdr:col>15</xdr:col>
      <xdr:colOff>101600</xdr:colOff>
      <xdr:row>36</xdr:row>
      <xdr:rowOff>38672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29799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7747</xdr:rowOff>
    </xdr:from>
    <xdr:to>
      <xdr:col>10</xdr:col>
      <xdr:colOff>165100</xdr:colOff>
      <xdr:row>36</xdr:row>
      <xdr:rowOff>109347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100474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142430</xdr:rowOff>
    </xdr:from>
    <xdr:to>
      <xdr:col>6</xdr:col>
      <xdr:colOff>38100</xdr:colOff>
      <xdr:row>36</xdr:row>
      <xdr:rowOff>72580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63707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138147</xdr:rowOff>
    </xdr:from>
    <xdr:to>
      <xdr:col>24</xdr:col>
      <xdr:colOff>63500</xdr:colOff>
      <xdr:row>58</xdr:row>
      <xdr:rowOff>86501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0797"/>
          <a:ext cx="838200" cy="11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138147</xdr:rowOff>
    </xdr:from>
    <xdr:to>
      <xdr:col>19</xdr:col>
      <xdr:colOff>177800</xdr:colOff>
      <xdr:row>58</xdr:row>
      <xdr:rowOff>109583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0797"/>
          <a:ext cx="889000" cy="1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106430</xdr:rowOff>
    </xdr:from>
    <xdr:to>
      <xdr:col>15</xdr:col>
      <xdr:colOff>50800</xdr:colOff>
      <xdr:row>58</xdr:row>
      <xdr:rowOff>109583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50530"/>
          <a:ext cx="889000" cy="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106430</xdr:rowOff>
    </xdr:from>
    <xdr:to>
      <xdr:col>10</xdr:col>
      <xdr:colOff>114300</xdr:colOff>
      <xdr:row>58</xdr:row>
      <xdr:rowOff>111185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0530"/>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35701</xdr:rowOff>
    </xdr:from>
    <xdr:to>
      <xdr:col>24</xdr:col>
      <xdr:colOff>114300</xdr:colOff>
      <xdr:row>58</xdr:row>
      <xdr:rowOff>137301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87347</xdr:rowOff>
    </xdr:from>
    <xdr:to>
      <xdr:col>20</xdr:col>
      <xdr:colOff>38100</xdr:colOff>
      <xdr:row>58</xdr:row>
      <xdr:rowOff>17497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58783</xdr:rowOff>
    </xdr:from>
    <xdr:to>
      <xdr:col>15</xdr:col>
      <xdr:colOff>101600</xdr:colOff>
      <xdr:row>58</xdr:row>
      <xdr:rowOff>160383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151510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55630</xdr:rowOff>
    </xdr:from>
    <xdr:to>
      <xdr:col>10</xdr:col>
      <xdr:colOff>165100</xdr:colOff>
      <xdr:row>58</xdr:row>
      <xdr:rowOff>157230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148357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60385</xdr:rowOff>
    </xdr:from>
    <xdr:to>
      <xdr:col>6</xdr:col>
      <xdr:colOff>38100</xdr:colOff>
      <xdr:row>58</xdr:row>
      <xdr:rowOff>161985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153112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22099</xdr:rowOff>
    </xdr:from>
    <xdr:to>
      <xdr:col>24</xdr:col>
      <xdr:colOff>63500</xdr:colOff>
      <xdr:row>76</xdr:row>
      <xdr:rowOff>29862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52299"/>
          <a:ext cx="8382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29862</xdr:rowOff>
    </xdr:from>
    <xdr:to>
      <xdr:col>19</xdr:col>
      <xdr:colOff>177800</xdr:colOff>
      <xdr:row>76</xdr:row>
      <xdr:rowOff>157581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60062"/>
          <a:ext cx="889000" cy="1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157581</xdr:rowOff>
    </xdr:from>
    <xdr:to>
      <xdr:col>15</xdr:col>
      <xdr:colOff>50800</xdr:colOff>
      <xdr:row>77</xdr:row>
      <xdr:rowOff>33894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7781"/>
          <a:ext cx="889000" cy="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30288</xdr:rowOff>
    </xdr:from>
    <xdr:to>
      <xdr:col>10</xdr:col>
      <xdr:colOff>114300</xdr:colOff>
      <xdr:row>77</xdr:row>
      <xdr:rowOff>33894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31938"/>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142749</xdr:rowOff>
    </xdr:from>
    <xdr:to>
      <xdr:col>24</xdr:col>
      <xdr:colOff>114300</xdr:colOff>
      <xdr:row>76</xdr:row>
      <xdr:rowOff>72898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14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121176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7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150512</xdr:rowOff>
    </xdr:from>
    <xdr:to>
      <xdr:col>20</xdr:col>
      <xdr:colOff>38100</xdr:colOff>
      <xdr:row>76</xdr:row>
      <xdr:rowOff>80662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97190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8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106781</xdr:rowOff>
    </xdr:from>
    <xdr:to>
      <xdr:col>15</xdr:col>
      <xdr:colOff>101600</xdr:colOff>
      <xdr:row>77</xdr:row>
      <xdr:rowOff>36931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28058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154544</xdr:rowOff>
    </xdr:from>
    <xdr:to>
      <xdr:col>10</xdr:col>
      <xdr:colOff>165100</xdr:colOff>
      <xdr:row>77</xdr:row>
      <xdr:rowOff>84694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75821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150938</xdr:rowOff>
    </xdr:from>
    <xdr:to>
      <xdr:col>6</xdr:col>
      <xdr:colOff>38100</xdr:colOff>
      <xdr:row>77</xdr:row>
      <xdr:rowOff>81088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7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130541</xdr:rowOff>
    </xdr:from>
    <xdr:to>
      <xdr:col>24</xdr:col>
      <xdr:colOff>63500</xdr:colOff>
      <xdr:row>96</xdr:row>
      <xdr:rowOff>95413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18291"/>
          <a:ext cx="838200" cy="1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95413</xdr:rowOff>
    </xdr:from>
    <xdr:to>
      <xdr:col>19</xdr:col>
      <xdr:colOff>177800</xdr:colOff>
      <xdr:row>96</xdr:row>
      <xdr:rowOff>140607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54613"/>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135609</xdr:rowOff>
    </xdr:from>
    <xdr:to>
      <xdr:col>15</xdr:col>
      <xdr:colOff>50800</xdr:colOff>
      <xdr:row>96</xdr:row>
      <xdr:rowOff>140607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94809"/>
          <a:ext cx="8890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135609</xdr:rowOff>
    </xdr:from>
    <xdr:to>
      <xdr:col>10</xdr:col>
      <xdr:colOff>114300</xdr:colOff>
      <xdr:row>96</xdr:row>
      <xdr:rowOff>138374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94809"/>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79741</xdr:rowOff>
    </xdr:from>
    <xdr:to>
      <xdr:col>24</xdr:col>
      <xdr:colOff>114300</xdr:colOff>
      <xdr:row>96</xdr:row>
      <xdr:rowOff>9891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102618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1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44613</xdr:rowOff>
    </xdr:from>
    <xdr:to>
      <xdr:col>20</xdr:col>
      <xdr:colOff>38100</xdr:colOff>
      <xdr:row>96</xdr:row>
      <xdr:rowOff>146213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162740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89807</xdr:rowOff>
    </xdr:from>
    <xdr:to>
      <xdr:col>15</xdr:col>
      <xdr:colOff>101600</xdr:colOff>
      <xdr:row>97</xdr:row>
      <xdr:rowOff>19957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4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84809</xdr:rowOff>
    </xdr:from>
    <xdr:to>
      <xdr:col>10</xdr:col>
      <xdr:colOff>165100</xdr:colOff>
      <xdr:row>97</xdr:row>
      <xdr:rowOff>14959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87574</xdr:rowOff>
    </xdr:from>
    <xdr:to>
      <xdr:col>6</xdr:col>
      <xdr:colOff>38100</xdr:colOff>
      <xdr:row>97</xdr:row>
      <xdr:rowOff>17724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34251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75921</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91021"/>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75921</xdr:rowOff>
    </xdr:from>
    <xdr:to>
      <xdr:col>45</xdr:col>
      <xdr:colOff>177800</xdr:colOff>
      <xdr:row>38</xdr:row>
      <xdr:rowOff>77292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9102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77292</xdr:rowOff>
    </xdr:from>
    <xdr:to>
      <xdr:col>41</xdr:col>
      <xdr:colOff>50800</xdr:colOff>
      <xdr:row>38</xdr:row>
      <xdr:rowOff>90551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9239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25121</xdr:rowOff>
    </xdr:from>
    <xdr:to>
      <xdr:col>46</xdr:col>
      <xdr:colOff>38100</xdr:colOff>
      <xdr:row>38</xdr:row>
      <xdr:rowOff>126721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117848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26492</xdr:rowOff>
    </xdr:from>
    <xdr:to>
      <xdr:col>41</xdr:col>
      <xdr:colOff>101600</xdr:colOff>
      <xdr:row>38</xdr:row>
      <xdr:rowOff>128092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119219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3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39751</xdr:rowOff>
    </xdr:from>
    <xdr:to>
      <xdr:col>36</xdr:col>
      <xdr:colOff>165100</xdr:colOff>
      <xdr:row>38</xdr:row>
      <xdr:rowOff>141351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132478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74943</xdr:rowOff>
    </xdr:from>
    <xdr:to>
      <xdr:col>55</xdr:col>
      <xdr:colOff>0</xdr:colOff>
      <xdr:row>57</xdr:row>
      <xdr:rowOff>142875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47593"/>
          <a:ext cx="8382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74943</xdr:rowOff>
    </xdr:from>
    <xdr:to>
      <xdr:col>50</xdr:col>
      <xdr:colOff>114300</xdr:colOff>
      <xdr:row>57</xdr:row>
      <xdr:rowOff>163564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47593"/>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163564</xdr:rowOff>
    </xdr:from>
    <xdr:to>
      <xdr:col>45</xdr:col>
      <xdr:colOff>177800</xdr:colOff>
      <xdr:row>58</xdr:row>
      <xdr:rowOff>46889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36214"/>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46889</xdr:rowOff>
    </xdr:from>
    <xdr:to>
      <xdr:col>41</xdr:col>
      <xdr:colOff>50800</xdr:colOff>
      <xdr:row>58</xdr:row>
      <xdr:rowOff>53632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90989"/>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92075</xdr:rowOff>
    </xdr:from>
    <xdr:to>
      <xdr:col>55</xdr:col>
      <xdr:colOff>50800</xdr:colOff>
      <xdr:row>58</xdr:row>
      <xdr:rowOff>22225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70502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24143</xdr:rowOff>
    </xdr:from>
    <xdr:to>
      <xdr:col>50</xdr:col>
      <xdr:colOff>165100</xdr:colOff>
      <xdr:row>57</xdr:row>
      <xdr:rowOff>125743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116870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112764</xdr:rowOff>
    </xdr:from>
    <xdr:to>
      <xdr:col>46</xdr:col>
      <xdr:colOff>38100</xdr:colOff>
      <xdr:row>58</xdr:row>
      <xdr:rowOff>42914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34041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167539</xdr:rowOff>
    </xdr:from>
    <xdr:to>
      <xdr:col>41</xdr:col>
      <xdr:colOff>101600</xdr:colOff>
      <xdr:row>58</xdr:row>
      <xdr:rowOff>97689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88816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2832</xdr:rowOff>
    </xdr:from>
    <xdr:to>
      <xdr:col>36</xdr:col>
      <xdr:colOff>165100</xdr:colOff>
      <xdr:row>58</xdr:row>
      <xdr:rowOff>104432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95559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15154</xdr:rowOff>
    </xdr:from>
    <xdr:to>
      <xdr:col>55</xdr:col>
      <xdr:colOff>0</xdr:colOff>
      <xdr:row>78</xdr:row>
      <xdr:rowOff>29387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88254"/>
          <a:ext cx="8382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15154</xdr:rowOff>
    </xdr:from>
    <xdr:to>
      <xdr:col>50</xdr:col>
      <xdr:colOff>114300</xdr:colOff>
      <xdr:row>78</xdr:row>
      <xdr:rowOff>49436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88254"/>
          <a:ext cx="889000" cy="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49436</xdr:rowOff>
    </xdr:from>
    <xdr:to>
      <xdr:col>45</xdr:col>
      <xdr:colOff>177800</xdr:colOff>
      <xdr:row>78</xdr:row>
      <xdr:rowOff>58826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2536"/>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58826</xdr:rowOff>
    </xdr:from>
    <xdr:to>
      <xdr:col>41</xdr:col>
      <xdr:colOff>50800</xdr:colOff>
      <xdr:row>78</xdr:row>
      <xdr:rowOff>60527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3192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150037</xdr:rowOff>
    </xdr:from>
    <xdr:to>
      <xdr:col>55</xdr:col>
      <xdr:colOff>50800</xdr:colOff>
      <xdr:row>78</xdr:row>
      <xdr:rowOff>80187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135804</xdr:rowOff>
    </xdr:from>
    <xdr:to>
      <xdr:col>50</xdr:col>
      <xdr:colOff>165100</xdr:colOff>
      <xdr:row>78</xdr:row>
      <xdr:rowOff>65954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57081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170086</xdr:rowOff>
    </xdr:from>
    <xdr:to>
      <xdr:col>46</xdr:col>
      <xdr:colOff>38100</xdr:colOff>
      <xdr:row>78</xdr:row>
      <xdr:rowOff>100236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91363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8026</xdr:rowOff>
    </xdr:from>
    <xdr:to>
      <xdr:col>41</xdr:col>
      <xdr:colOff>101600</xdr:colOff>
      <xdr:row>78</xdr:row>
      <xdr:rowOff>109626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100753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9727</xdr:rowOff>
    </xdr:from>
    <xdr:to>
      <xdr:col>36</xdr:col>
      <xdr:colOff>165100</xdr:colOff>
      <xdr:row>78</xdr:row>
      <xdr:rowOff>111327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102454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84406</xdr:rowOff>
    </xdr:from>
    <xdr:to>
      <xdr:col>55</xdr:col>
      <xdr:colOff>0</xdr:colOff>
      <xdr:row>97</xdr:row>
      <xdr:rowOff>91128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15056"/>
          <a:ext cx="8382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69886</xdr:rowOff>
    </xdr:from>
    <xdr:to>
      <xdr:col>50</xdr:col>
      <xdr:colOff>114300</xdr:colOff>
      <xdr:row>97</xdr:row>
      <xdr:rowOff>91128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00536"/>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69886</xdr:rowOff>
    </xdr:from>
    <xdr:to>
      <xdr:col>45</xdr:col>
      <xdr:colOff>177800</xdr:colOff>
      <xdr:row>97</xdr:row>
      <xdr:rowOff>80798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00536"/>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68921</xdr:rowOff>
    </xdr:from>
    <xdr:to>
      <xdr:col>41</xdr:col>
      <xdr:colOff>50800</xdr:colOff>
      <xdr:row>97</xdr:row>
      <xdr:rowOff>80798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99571"/>
          <a:ext cx="8890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33606</xdr:rowOff>
    </xdr:from>
    <xdr:to>
      <xdr:col>55</xdr:col>
      <xdr:colOff>50800</xdr:colOff>
      <xdr:row>97</xdr:row>
      <xdr:rowOff>135206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12033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4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40328</xdr:rowOff>
    </xdr:from>
    <xdr:to>
      <xdr:col>50</xdr:col>
      <xdr:colOff>165100</xdr:colOff>
      <xdr:row>97</xdr:row>
      <xdr:rowOff>141928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7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133055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6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19086</xdr:rowOff>
    </xdr:from>
    <xdr:to>
      <xdr:col>46</xdr:col>
      <xdr:colOff>38100</xdr:colOff>
      <xdr:row>97</xdr:row>
      <xdr:rowOff>120686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4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111813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29998</xdr:rowOff>
    </xdr:from>
    <xdr:to>
      <xdr:col>41</xdr:col>
      <xdr:colOff>101600</xdr:colOff>
      <xdr:row>97</xdr:row>
      <xdr:rowOff>131598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122725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18121</xdr:rowOff>
    </xdr:from>
    <xdr:to>
      <xdr:col>36</xdr:col>
      <xdr:colOff>165100</xdr:colOff>
      <xdr:row>97</xdr:row>
      <xdr:rowOff>119721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110848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4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101181</xdr:rowOff>
    </xdr:from>
    <xdr:to>
      <xdr:col>85</xdr:col>
      <xdr:colOff>127000</xdr:colOff>
      <xdr:row>34</xdr:row>
      <xdr:rowOff>106115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930481"/>
          <a:ext cx="8382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106115</xdr:rowOff>
    </xdr:from>
    <xdr:to>
      <xdr:col>81</xdr:col>
      <xdr:colOff>50800</xdr:colOff>
      <xdr:row>34</xdr:row>
      <xdr:rowOff>146425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935415"/>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141338</xdr:rowOff>
    </xdr:from>
    <xdr:to>
      <xdr:col>76</xdr:col>
      <xdr:colOff>114300</xdr:colOff>
      <xdr:row>34</xdr:row>
      <xdr:rowOff>146425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970638"/>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141338</xdr:rowOff>
    </xdr:from>
    <xdr:to>
      <xdr:col>71</xdr:col>
      <xdr:colOff>177800</xdr:colOff>
      <xdr:row>34</xdr:row>
      <xdr:rowOff>168065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5970638"/>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50381</xdr:rowOff>
    </xdr:from>
    <xdr:to>
      <xdr:col>85</xdr:col>
      <xdr:colOff>177800</xdr:colOff>
      <xdr:row>34</xdr:row>
      <xdr:rowOff>151981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8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73258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7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55315</xdr:rowOff>
    </xdr:from>
    <xdr:to>
      <xdr:col>81</xdr:col>
      <xdr:colOff>101600</xdr:colOff>
      <xdr:row>34</xdr:row>
      <xdr:rowOff>156915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88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1992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65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95625</xdr:rowOff>
    </xdr:from>
    <xdr:to>
      <xdr:col>76</xdr:col>
      <xdr:colOff>165100</xdr:colOff>
      <xdr:row>35</xdr:row>
      <xdr:rowOff>25775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9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42302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90538</xdr:rowOff>
    </xdr:from>
    <xdr:to>
      <xdr:col>72</xdr:col>
      <xdr:colOff>38100</xdr:colOff>
      <xdr:row>35</xdr:row>
      <xdr:rowOff>20688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9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37215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6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117265</xdr:rowOff>
    </xdr:from>
    <xdr:to>
      <xdr:col>67</xdr:col>
      <xdr:colOff>101600</xdr:colOff>
      <xdr:row>35</xdr:row>
      <xdr:rowOff>47415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9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63942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7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159660</xdr:rowOff>
    </xdr:from>
    <xdr:to>
      <xdr:col>85</xdr:col>
      <xdr:colOff>127000</xdr:colOff>
      <xdr:row>56</xdr:row>
      <xdr:rowOff>102053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589410"/>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159660</xdr:rowOff>
    </xdr:from>
    <xdr:to>
      <xdr:col>81</xdr:col>
      <xdr:colOff>50800</xdr:colOff>
      <xdr:row>55</xdr:row>
      <xdr:rowOff>171247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589410"/>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171247</xdr:rowOff>
    </xdr:from>
    <xdr:to>
      <xdr:col>76</xdr:col>
      <xdr:colOff>114300</xdr:colOff>
      <xdr:row>56</xdr:row>
      <xdr:rowOff>161489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00997"/>
          <a:ext cx="889000" cy="16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127341</xdr:rowOff>
    </xdr:from>
    <xdr:to>
      <xdr:col>71</xdr:col>
      <xdr:colOff>177800</xdr:colOff>
      <xdr:row>56</xdr:row>
      <xdr:rowOff>161489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557091"/>
          <a:ext cx="889000" cy="20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51253</xdr:rowOff>
    </xdr:from>
    <xdr:to>
      <xdr:col>85</xdr:col>
      <xdr:colOff>177800</xdr:colOff>
      <xdr:row>56</xdr:row>
      <xdr:rowOff>152853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29680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3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108860</xdr:rowOff>
    </xdr:from>
    <xdr:to>
      <xdr:col>81</xdr:col>
      <xdr:colOff>101600</xdr:colOff>
      <xdr:row>56</xdr:row>
      <xdr:rowOff>39010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3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30137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3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120447</xdr:rowOff>
    </xdr:from>
    <xdr:to>
      <xdr:col>76</xdr:col>
      <xdr:colOff>165100</xdr:colOff>
      <xdr:row>56</xdr:row>
      <xdr:rowOff>50597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41724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110689</xdr:rowOff>
    </xdr:from>
    <xdr:to>
      <xdr:col>72</xdr:col>
      <xdr:colOff>38100</xdr:colOff>
      <xdr:row>57</xdr:row>
      <xdr:rowOff>40839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31966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76541</xdr:rowOff>
    </xdr:from>
    <xdr:to>
      <xdr:col>67</xdr:col>
      <xdr:colOff>101600</xdr:colOff>
      <xdr:row>56</xdr:row>
      <xdr:rowOff>6691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0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23218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2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170983</xdr:rowOff>
    </xdr:from>
    <xdr:to>
      <xdr:col>85</xdr:col>
      <xdr:colOff>127000</xdr:colOff>
      <xdr:row>78</xdr:row>
      <xdr:rowOff>8066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72633"/>
          <a:ext cx="838200" cy="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131516</xdr:rowOff>
    </xdr:from>
    <xdr:to>
      <xdr:col>81</xdr:col>
      <xdr:colOff>50800</xdr:colOff>
      <xdr:row>77</xdr:row>
      <xdr:rowOff>170983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33166"/>
          <a:ext cx="889000" cy="3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28029</xdr:rowOff>
    </xdr:from>
    <xdr:to>
      <xdr:col>76</xdr:col>
      <xdr:colOff>114300</xdr:colOff>
      <xdr:row>77</xdr:row>
      <xdr:rowOff>131516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229679"/>
          <a:ext cx="889000" cy="1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28029</xdr:rowOff>
    </xdr:from>
    <xdr:to>
      <xdr:col>71</xdr:col>
      <xdr:colOff>177800</xdr:colOff>
      <xdr:row>77</xdr:row>
      <xdr:rowOff>150809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229679"/>
          <a:ext cx="889000" cy="12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128716</xdr:rowOff>
    </xdr:from>
    <xdr:to>
      <xdr:col>85</xdr:col>
      <xdr:colOff>177800</xdr:colOff>
      <xdr:row>78</xdr:row>
      <xdr:rowOff>58866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120183</xdr:rowOff>
    </xdr:from>
    <xdr:to>
      <xdr:col>81</xdr:col>
      <xdr:colOff>101600</xdr:colOff>
      <xdr:row>78</xdr:row>
      <xdr:rowOff>50333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41460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1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80716</xdr:rowOff>
    </xdr:from>
    <xdr:to>
      <xdr:col>76</xdr:col>
      <xdr:colOff>165100</xdr:colOff>
      <xdr:row>78</xdr:row>
      <xdr:rowOff>10866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27393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5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148679</xdr:rowOff>
    </xdr:from>
    <xdr:to>
      <xdr:col>72</xdr:col>
      <xdr:colOff>38100</xdr:colOff>
      <xdr:row>77</xdr:row>
      <xdr:rowOff>78829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1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95356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295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100009</xdr:rowOff>
    </xdr:from>
    <xdr:to>
      <xdr:col>67</xdr:col>
      <xdr:colOff>101600</xdr:colOff>
      <xdr:row>78</xdr:row>
      <xdr:rowOff>30159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46686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7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139475</xdr:rowOff>
    </xdr:from>
    <xdr:to>
      <xdr:col>85</xdr:col>
      <xdr:colOff>127000</xdr:colOff>
      <xdr:row>97</xdr:row>
      <xdr:rowOff>163178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70125"/>
          <a:ext cx="838200" cy="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126154</xdr:rowOff>
    </xdr:from>
    <xdr:to>
      <xdr:col>81</xdr:col>
      <xdr:colOff>50800</xdr:colOff>
      <xdr:row>97</xdr:row>
      <xdr:rowOff>163178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56804"/>
          <a:ext cx="8890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126154</xdr:rowOff>
    </xdr:from>
    <xdr:to>
      <xdr:col>76</xdr:col>
      <xdr:colOff>114300</xdr:colOff>
      <xdr:row>97</xdr:row>
      <xdr:rowOff>157851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56804"/>
          <a:ext cx="8890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140579</xdr:rowOff>
    </xdr:from>
    <xdr:to>
      <xdr:col>71</xdr:col>
      <xdr:colOff>177800</xdr:colOff>
      <xdr:row>97</xdr:row>
      <xdr:rowOff>157851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71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88675</xdr:rowOff>
    </xdr:from>
    <xdr:to>
      <xdr:col>85</xdr:col>
      <xdr:colOff>177800</xdr:colOff>
      <xdr:row>98</xdr:row>
      <xdr:rowOff>18825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111552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7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112378</xdr:rowOff>
    </xdr:from>
    <xdr:to>
      <xdr:col>81</xdr:col>
      <xdr:colOff>101600</xdr:colOff>
      <xdr:row>98</xdr:row>
      <xdr:rowOff>42528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59055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1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75354</xdr:rowOff>
    </xdr:from>
    <xdr:to>
      <xdr:col>76</xdr:col>
      <xdr:colOff>165100</xdr:colOff>
      <xdr:row>98</xdr:row>
      <xdr:rowOff>5504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22031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8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107051</xdr:rowOff>
    </xdr:from>
    <xdr:to>
      <xdr:col>72</xdr:col>
      <xdr:colOff>38100</xdr:colOff>
      <xdr:row>98</xdr:row>
      <xdr:rowOff>37201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53728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89779</xdr:rowOff>
    </xdr:from>
    <xdr:to>
      <xdr:col>67</xdr:col>
      <xdr:colOff>101600</xdr:colOff>
      <xdr:row>98</xdr:row>
      <xdr:rowOff>19929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36456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49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目的別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の決算額を各年度の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日の人口（例：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日現在人口で割る。）で割って、それぞれの値を算出している。人口は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元年から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2,856,317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千円減少しており、歳出総額における住民一人当たりの値は、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594,829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599,524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618,613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758,807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675,701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年まで増加傾向であったが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年で減少した。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住民一人当たりの目的別歳出で類似団体平均より高くなっているものは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議会費、衛生費、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消防費、公債費である。衛生費は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年からの事業である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宇陀クリーンセンター設備更新事業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年と比較して更に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増加した。消防費は広域消防組合への負担金が大きく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団体中</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位という高さである。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公債費は前年度と比較すると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民生費については、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年は人権交流センター改修事業や菟田野こども園建設事業などがあったため類似団体を上回っていたが、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年においては大型事業が無かったため再び類似団体を下回った。類似団体含め全体として金額が上昇しているのは、臨時特別給付金事業があったためである。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今後も老朽化した各施設改修や維持管理費等の増が見込まれる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、行政改革を含め事業の取捨選択を行い、各目的への経費配分を適正に行っていく。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実質収支額は継続して黒字を確保しており、実質単年度収支についても</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年度は黒字に転じた。黒字となった要因の一つは、財政調整基金に</a:t>
          </a:r>
          <a:r>
            <a:rPr kumimoji="1" lang="en-US" altLang="ja-JP" sz="1100">
              <a:latin typeface="ＭＳ Ｐゴシック" panose="020B0600070205080204" pitchFamily="50" charset="-128"/>
              <a:ea typeface="ＭＳ Ｐゴシック" panose="020B0600070205080204" pitchFamily="50" charset="-128"/>
            </a:rPr>
            <a:t>346</a:t>
          </a:r>
          <a:r>
            <a:rPr kumimoji="1" lang="ja-JP" altLang="en-US" sz="1100">
              <a:latin typeface="ＭＳ Ｐゴシック" panose="020B0600070205080204" pitchFamily="50" charset="-128"/>
              <a:ea typeface="ＭＳ Ｐゴシック" panose="020B0600070205080204" pitchFamily="50" charset="-128"/>
            </a:rPr>
            <a:t>百万円の積み立てを行いつつも、取り崩しを行わなかったことによるものである。また、人件費の減少や、コロナ禍による事業縮小などで歳出額が減となったことも、黒字額の増に繋がった。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今後は事業の再開などにより歳出額の増が見込まれることから、第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次宇陀市行政改革大綱に基づいて行財政改革に取り組み、持続可能な財政運営の確立に努める。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赤字となっている事業会計は、住宅新築資金等貸付事業特別会計である。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住宅新築資金等貸付事業特別会計については、合併以前に公住債を財源に運営されていたもので、現在は新規貸付を行わずに、元利償還を行っていることから、年々起債残高は減少してい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左表においてはその他会計に含まれる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保養センター事業特別会計については、市直営で実施している観光事業で、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年の開設以来事業規模を拡大していたが、近隣での類似施設の整備や施設の老朽化などが要因となり年々累積赤字が拡大していった。そのため民間事業者による指定管理者制度を導入し、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年度から運営全般を指定管理者に委託して事業を実施するとともに、それまで勤務していた職員を普通会計に引き上げて事業を行い、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年度までに赤字を解消する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保養センター事業特別会計経営健全化計画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を策定した。計画に沿って赤字解消を進めてきた結果、計画では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年度での赤字解消を目指していたが、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年前倒しで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元年度に目標を達成した。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土地取得事業特別会計は令和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年度末をもって廃止となった。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市全体として特別会計の安定運営に向けて推進するよう努める。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c r="B2" s="179" t="s">
        <v>81</v>
      </c>
      <c r="C2" s="179"/>
      <c r="D2" s="180"/>
    </row>
    <row r="3" spans="1:119" ht="18.75" customHeight="1" thickBot="1">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19755536</v>
      </c>
      <c r="BO4" s="368"/>
      <c r="BP4" s="368"/>
      <c r="BQ4" s="368"/>
      <c r="BR4" s="368"/>
      <c r="BS4" s="368"/>
      <c r="BT4" s="368"/>
      <c r="BU4" s="369"/>
      <c r="BV4" s="367">
        <v>22326791</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3.4</v>
      </c>
      <c r="CU4" s="374"/>
      <c r="CV4" s="374"/>
      <c r="CW4" s="374"/>
      <c r="CX4" s="374"/>
      <c r="CY4" s="374"/>
      <c r="CZ4" s="374"/>
      <c r="DA4" s="375"/>
      <c r="DB4" s="373">
        <v>1.2</v>
      </c>
      <c r="DC4" s="374"/>
      <c r="DD4" s="374"/>
      <c r="DE4" s="374"/>
      <c r="DF4" s="374"/>
      <c r="DG4" s="374"/>
      <c r="DH4" s="374"/>
      <c r="DI4" s="375"/>
    </row>
    <row r="5" spans="1:119" ht="18.75" customHeight="1">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19318292</v>
      </c>
      <c r="BO5" s="405"/>
      <c r="BP5" s="405"/>
      <c r="BQ5" s="405"/>
      <c r="BR5" s="405"/>
      <c r="BS5" s="405"/>
      <c r="BT5" s="405"/>
      <c r="BU5" s="406"/>
      <c r="BV5" s="404">
        <v>22174609</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92.8</v>
      </c>
      <c r="CU5" s="402"/>
      <c r="CV5" s="402"/>
      <c r="CW5" s="402"/>
      <c r="CX5" s="402"/>
      <c r="CY5" s="402"/>
      <c r="CZ5" s="402"/>
      <c r="DA5" s="403"/>
      <c r="DB5" s="401">
        <v>97</v>
      </c>
      <c r="DC5" s="402"/>
      <c r="DD5" s="402"/>
      <c r="DE5" s="402"/>
      <c r="DF5" s="402"/>
      <c r="DG5" s="402"/>
      <c r="DH5" s="402"/>
      <c r="DI5" s="403"/>
    </row>
    <row r="6" spans="1:119" ht="18.75" customHeight="1">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102</v>
      </c>
      <c r="AV6" s="437"/>
      <c r="AW6" s="437"/>
      <c r="AX6" s="437"/>
      <c r="AY6" s="438" t="s">
        <v>103</v>
      </c>
      <c r="AZ6" s="439"/>
      <c r="BA6" s="439"/>
      <c r="BB6" s="439"/>
      <c r="BC6" s="439"/>
      <c r="BD6" s="439"/>
      <c r="BE6" s="439"/>
      <c r="BF6" s="439"/>
      <c r="BG6" s="439"/>
      <c r="BH6" s="439"/>
      <c r="BI6" s="439"/>
      <c r="BJ6" s="439"/>
      <c r="BK6" s="439"/>
      <c r="BL6" s="439"/>
      <c r="BM6" s="440"/>
      <c r="BN6" s="404">
        <v>437244</v>
      </c>
      <c r="BO6" s="405"/>
      <c r="BP6" s="405"/>
      <c r="BQ6" s="405"/>
      <c r="BR6" s="405"/>
      <c r="BS6" s="405"/>
      <c r="BT6" s="405"/>
      <c r="BU6" s="406"/>
      <c r="BV6" s="404">
        <v>152182</v>
      </c>
      <c r="BW6" s="405"/>
      <c r="BX6" s="405"/>
      <c r="BY6" s="405"/>
      <c r="BZ6" s="405"/>
      <c r="CA6" s="405"/>
      <c r="CB6" s="405"/>
      <c r="CC6" s="406"/>
      <c r="CD6" s="407" t="s">
        <v>104</v>
      </c>
      <c r="CE6" s="408"/>
      <c r="CF6" s="408"/>
      <c r="CG6" s="408"/>
      <c r="CH6" s="408"/>
      <c r="CI6" s="408"/>
      <c r="CJ6" s="408"/>
      <c r="CK6" s="408"/>
      <c r="CL6" s="408"/>
      <c r="CM6" s="408"/>
      <c r="CN6" s="408"/>
      <c r="CO6" s="408"/>
      <c r="CP6" s="408"/>
      <c r="CQ6" s="408"/>
      <c r="CR6" s="408"/>
      <c r="CS6" s="409"/>
      <c r="CT6" s="441">
        <v>95.4</v>
      </c>
      <c r="CU6" s="442"/>
      <c r="CV6" s="442"/>
      <c r="CW6" s="442"/>
      <c r="CX6" s="442"/>
      <c r="CY6" s="442"/>
      <c r="CZ6" s="442"/>
      <c r="DA6" s="443"/>
      <c r="DB6" s="441">
        <v>100.2</v>
      </c>
      <c r="DC6" s="442"/>
      <c r="DD6" s="442"/>
      <c r="DE6" s="442"/>
      <c r="DF6" s="442"/>
      <c r="DG6" s="442"/>
      <c r="DH6" s="442"/>
      <c r="DI6" s="443"/>
    </row>
    <row r="7" spans="1:119" ht="18.75" customHeight="1">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105</v>
      </c>
      <c r="AN7" s="434"/>
      <c r="AO7" s="434"/>
      <c r="AP7" s="434"/>
      <c r="AQ7" s="434"/>
      <c r="AR7" s="434"/>
      <c r="AS7" s="434"/>
      <c r="AT7" s="435"/>
      <c r="AU7" s="436" t="s">
        <v>94</v>
      </c>
      <c r="AV7" s="437"/>
      <c r="AW7" s="437"/>
      <c r="AX7" s="437"/>
      <c r="AY7" s="438" t="s">
        <v>106</v>
      </c>
      <c r="AZ7" s="439"/>
      <c r="BA7" s="439"/>
      <c r="BB7" s="439"/>
      <c r="BC7" s="439"/>
      <c r="BD7" s="439"/>
      <c r="BE7" s="439"/>
      <c r="BF7" s="439"/>
      <c r="BG7" s="439"/>
      <c r="BH7" s="439"/>
      <c r="BI7" s="439"/>
      <c r="BJ7" s="439"/>
      <c r="BK7" s="439"/>
      <c r="BL7" s="439"/>
      <c r="BM7" s="440"/>
      <c r="BN7" s="404">
        <v>43605</v>
      </c>
      <c r="BO7" s="405"/>
      <c r="BP7" s="405"/>
      <c r="BQ7" s="405"/>
      <c r="BR7" s="405"/>
      <c r="BS7" s="405"/>
      <c r="BT7" s="405"/>
      <c r="BU7" s="406"/>
      <c r="BV7" s="404">
        <v>21699</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11585825</v>
      </c>
      <c r="CU7" s="405"/>
      <c r="CV7" s="405"/>
      <c r="CW7" s="405"/>
      <c r="CX7" s="405"/>
      <c r="CY7" s="405"/>
      <c r="CZ7" s="405"/>
      <c r="DA7" s="406"/>
      <c r="DB7" s="404">
        <v>11148753</v>
      </c>
      <c r="DC7" s="405"/>
      <c r="DD7" s="405"/>
      <c r="DE7" s="405"/>
      <c r="DF7" s="405"/>
      <c r="DG7" s="405"/>
      <c r="DH7" s="405"/>
      <c r="DI7" s="406"/>
    </row>
    <row r="8" spans="1:119" ht="18.75" customHeight="1" thickBot="1">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109</v>
      </c>
      <c r="AV8" s="437"/>
      <c r="AW8" s="437"/>
      <c r="AX8" s="437"/>
      <c r="AY8" s="438" t="s">
        <v>110</v>
      </c>
      <c r="AZ8" s="439"/>
      <c r="BA8" s="439"/>
      <c r="BB8" s="439"/>
      <c r="BC8" s="439"/>
      <c r="BD8" s="439"/>
      <c r="BE8" s="439"/>
      <c r="BF8" s="439"/>
      <c r="BG8" s="439"/>
      <c r="BH8" s="439"/>
      <c r="BI8" s="439"/>
      <c r="BJ8" s="439"/>
      <c r="BK8" s="439"/>
      <c r="BL8" s="439"/>
      <c r="BM8" s="440"/>
      <c r="BN8" s="404">
        <v>393639</v>
      </c>
      <c r="BO8" s="405"/>
      <c r="BP8" s="405"/>
      <c r="BQ8" s="405"/>
      <c r="BR8" s="405"/>
      <c r="BS8" s="405"/>
      <c r="BT8" s="405"/>
      <c r="BU8" s="406"/>
      <c r="BV8" s="404">
        <v>130483</v>
      </c>
      <c r="BW8" s="405"/>
      <c r="BX8" s="405"/>
      <c r="BY8" s="405"/>
      <c r="BZ8" s="405"/>
      <c r="CA8" s="405"/>
      <c r="CB8" s="405"/>
      <c r="CC8" s="406"/>
      <c r="CD8" s="407" t="s">
        <v>111</v>
      </c>
      <c r="CE8" s="408"/>
      <c r="CF8" s="408"/>
      <c r="CG8" s="408"/>
      <c r="CH8" s="408"/>
      <c r="CI8" s="408"/>
      <c r="CJ8" s="408"/>
      <c r="CK8" s="408"/>
      <c r="CL8" s="408"/>
      <c r="CM8" s="408"/>
      <c r="CN8" s="408"/>
      <c r="CO8" s="408"/>
      <c r="CP8" s="408"/>
      <c r="CQ8" s="408"/>
      <c r="CR8" s="408"/>
      <c r="CS8" s="409"/>
      <c r="CT8" s="444">
        <v>0.28000000000000003</v>
      </c>
      <c r="CU8" s="445"/>
      <c r="CV8" s="445"/>
      <c r="CW8" s="445"/>
      <c r="CX8" s="445"/>
      <c r="CY8" s="445"/>
      <c r="CZ8" s="445"/>
      <c r="DA8" s="446"/>
      <c r="DB8" s="444">
        <v>0.28999999999999998</v>
      </c>
      <c r="DC8" s="445"/>
      <c r="DD8" s="445"/>
      <c r="DE8" s="445"/>
      <c r="DF8" s="445"/>
      <c r="DG8" s="445"/>
      <c r="DH8" s="445"/>
      <c r="DI8" s="446"/>
    </row>
    <row r="9" spans="1:119" ht="18.75" customHeight="1" thickBot="1">
      <c r="A9" s="178"/>
      <c r="B9" s="398" t="s">
        <v>112</v>
      </c>
      <c r="C9" s="399"/>
      <c r="D9" s="399"/>
      <c r="E9" s="399"/>
      <c r="F9" s="399"/>
      <c r="G9" s="399"/>
      <c r="H9" s="399"/>
      <c r="I9" s="399"/>
      <c r="J9" s="399"/>
      <c r="K9" s="447"/>
      <c r="L9" s="448" t="s">
        <v>113</v>
      </c>
      <c r="M9" s="449"/>
      <c r="N9" s="449"/>
      <c r="O9" s="449"/>
      <c r="P9" s="449"/>
      <c r="Q9" s="450"/>
      <c r="R9" s="451">
        <v>28121</v>
      </c>
      <c r="S9" s="452"/>
      <c r="T9" s="452"/>
      <c r="U9" s="452"/>
      <c r="V9" s="453"/>
      <c r="W9" s="361" t="s">
        <v>114</v>
      </c>
      <c r="X9" s="362"/>
      <c r="Y9" s="362"/>
      <c r="Z9" s="362"/>
      <c r="AA9" s="362"/>
      <c r="AB9" s="362"/>
      <c r="AC9" s="362"/>
      <c r="AD9" s="362"/>
      <c r="AE9" s="362"/>
      <c r="AF9" s="362"/>
      <c r="AG9" s="362"/>
      <c r="AH9" s="362"/>
      <c r="AI9" s="362"/>
      <c r="AJ9" s="362"/>
      <c r="AK9" s="362"/>
      <c r="AL9" s="363"/>
      <c r="AM9" s="433" t="s">
        <v>115</v>
      </c>
      <c r="AN9" s="434"/>
      <c r="AO9" s="434"/>
      <c r="AP9" s="434"/>
      <c r="AQ9" s="434"/>
      <c r="AR9" s="434"/>
      <c r="AS9" s="434"/>
      <c r="AT9" s="435"/>
      <c r="AU9" s="436" t="s">
        <v>116</v>
      </c>
      <c r="AV9" s="437"/>
      <c r="AW9" s="437"/>
      <c r="AX9" s="437"/>
      <c r="AY9" s="438" t="s">
        <v>117</v>
      </c>
      <c r="AZ9" s="439"/>
      <c r="BA9" s="439"/>
      <c r="BB9" s="439"/>
      <c r="BC9" s="439"/>
      <c r="BD9" s="439"/>
      <c r="BE9" s="439"/>
      <c r="BF9" s="439"/>
      <c r="BG9" s="439"/>
      <c r="BH9" s="439"/>
      <c r="BI9" s="439"/>
      <c r="BJ9" s="439"/>
      <c r="BK9" s="439"/>
      <c r="BL9" s="439"/>
      <c r="BM9" s="440"/>
      <c r="BN9" s="404">
        <v>263156</v>
      </c>
      <c r="BO9" s="405"/>
      <c r="BP9" s="405"/>
      <c r="BQ9" s="405"/>
      <c r="BR9" s="405"/>
      <c r="BS9" s="405"/>
      <c r="BT9" s="405"/>
      <c r="BU9" s="406"/>
      <c r="BV9" s="404">
        <v>-48891</v>
      </c>
      <c r="BW9" s="405"/>
      <c r="BX9" s="405"/>
      <c r="BY9" s="405"/>
      <c r="BZ9" s="405"/>
      <c r="CA9" s="405"/>
      <c r="CB9" s="405"/>
      <c r="CC9" s="406"/>
      <c r="CD9" s="407" t="s">
        <v>118</v>
      </c>
      <c r="CE9" s="408"/>
      <c r="CF9" s="408"/>
      <c r="CG9" s="408"/>
      <c r="CH9" s="408"/>
      <c r="CI9" s="408"/>
      <c r="CJ9" s="408"/>
      <c r="CK9" s="408"/>
      <c r="CL9" s="408"/>
      <c r="CM9" s="408"/>
      <c r="CN9" s="408"/>
      <c r="CO9" s="408"/>
      <c r="CP9" s="408"/>
      <c r="CQ9" s="408"/>
      <c r="CR9" s="408"/>
      <c r="CS9" s="409"/>
      <c r="CT9" s="401">
        <v>18.899999999999999</v>
      </c>
      <c r="CU9" s="402"/>
      <c r="CV9" s="402"/>
      <c r="CW9" s="402"/>
      <c r="CX9" s="402"/>
      <c r="CY9" s="402"/>
      <c r="CZ9" s="402"/>
      <c r="DA9" s="403"/>
      <c r="DB9" s="401">
        <v>18.100000000000001</v>
      </c>
      <c r="DC9" s="402"/>
      <c r="DD9" s="402"/>
      <c r="DE9" s="402"/>
      <c r="DF9" s="402"/>
      <c r="DG9" s="402"/>
      <c r="DH9" s="402"/>
      <c r="DI9" s="403"/>
    </row>
    <row r="10" spans="1:119" ht="18.75" customHeight="1" thickBot="1">
      <c r="A10" s="178"/>
      <c r="B10" s="398"/>
      <c r="C10" s="399"/>
      <c r="D10" s="399"/>
      <c r="E10" s="399"/>
      <c r="F10" s="399"/>
      <c r="G10" s="399"/>
      <c r="H10" s="399"/>
      <c r="I10" s="399"/>
      <c r="J10" s="399"/>
      <c r="K10" s="447"/>
      <c r="L10" s="454" t="s">
        <v>119</v>
      </c>
      <c r="M10" s="434"/>
      <c r="N10" s="434"/>
      <c r="O10" s="434"/>
      <c r="P10" s="434"/>
      <c r="Q10" s="435"/>
      <c r="R10" s="455">
        <v>31105</v>
      </c>
      <c r="S10" s="456"/>
      <c r="T10" s="456"/>
      <c r="U10" s="456"/>
      <c r="V10" s="457"/>
      <c r="W10" s="392"/>
      <c r="X10" s="393"/>
      <c r="Y10" s="393"/>
      <c r="Z10" s="393"/>
      <c r="AA10" s="393"/>
      <c r="AB10" s="393"/>
      <c r="AC10" s="393"/>
      <c r="AD10" s="393"/>
      <c r="AE10" s="393"/>
      <c r="AF10" s="393"/>
      <c r="AG10" s="393"/>
      <c r="AH10" s="393"/>
      <c r="AI10" s="393"/>
      <c r="AJ10" s="393"/>
      <c r="AK10" s="393"/>
      <c r="AL10" s="396"/>
      <c r="AM10" s="433" t="s">
        <v>120</v>
      </c>
      <c r="AN10" s="434"/>
      <c r="AO10" s="434"/>
      <c r="AP10" s="434"/>
      <c r="AQ10" s="434"/>
      <c r="AR10" s="434"/>
      <c r="AS10" s="434"/>
      <c r="AT10" s="435"/>
      <c r="AU10" s="436" t="s">
        <v>121</v>
      </c>
      <c r="AV10" s="437"/>
      <c r="AW10" s="437"/>
      <c r="AX10" s="437"/>
      <c r="AY10" s="438" t="s">
        <v>122</v>
      </c>
      <c r="AZ10" s="439"/>
      <c r="BA10" s="439"/>
      <c r="BB10" s="439"/>
      <c r="BC10" s="439"/>
      <c r="BD10" s="439"/>
      <c r="BE10" s="439"/>
      <c r="BF10" s="439"/>
      <c r="BG10" s="439"/>
      <c r="BH10" s="439"/>
      <c r="BI10" s="439"/>
      <c r="BJ10" s="439"/>
      <c r="BK10" s="439"/>
      <c r="BL10" s="439"/>
      <c r="BM10" s="440"/>
      <c r="BN10" s="404">
        <v>345775</v>
      </c>
      <c r="BO10" s="405"/>
      <c r="BP10" s="405"/>
      <c r="BQ10" s="405"/>
      <c r="BR10" s="405"/>
      <c r="BS10" s="405"/>
      <c r="BT10" s="405"/>
      <c r="BU10" s="406"/>
      <c r="BV10" s="404">
        <v>230215</v>
      </c>
      <c r="BW10" s="405"/>
      <c r="BX10" s="405"/>
      <c r="BY10" s="405"/>
      <c r="BZ10" s="405"/>
      <c r="CA10" s="405"/>
      <c r="CB10" s="405"/>
      <c r="CC10" s="406"/>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398"/>
      <c r="C11" s="399"/>
      <c r="D11" s="399"/>
      <c r="E11" s="399"/>
      <c r="F11" s="399"/>
      <c r="G11" s="399"/>
      <c r="H11" s="399"/>
      <c r="I11" s="399"/>
      <c r="J11" s="399"/>
      <c r="K11" s="447"/>
      <c r="L11" s="458" t="s">
        <v>124</v>
      </c>
      <c r="M11" s="459"/>
      <c r="N11" s="459"/>
      <c r="O11" s="459"/>
      <c r="P11" s="459"/>
      <c r="Q11" s="460"/>
      <c r="R11" s="461" t="s">
        <v>125</v>
      </c>
      <c r="S11" s="462"/>
      <c r="T11" s="462"/>
      <c r="U11" s="462"/>
      <c r="V11" s="463"/>
      <c r="W11" s="392"/>
      <c r="X11" s="393"/>
      <c r="Y11" s="393"/>
      <c r="Z11" s="393"/>
      <c r="AA11" s="393"/>
      <c r="AB11" s="393"/>
      <c r="AC11" s="393"/>
      <c r="AD11" s="393"/>
      <c r="AE11" s="393"/>
      <c r="AF11" s="393"/>
      <c r="AG11" s="393"/>
      <c r="AH11" s="393"/>
      <c r="AI11" s="393"/>
      <c r="AJ11" s="393"/>
      <c r="AK11" s="393"/>
      <c r="AL11" s="396"/>
      <c r="AM11" s="433" t="s">
        <v>126</v>
      </c>
      <c r="AN11" s="434"/>
      <c r="AO11" s="434"/>
      <c r="AP11" s="434"/>
      <c r="AQ11" s="434"/>
      <c r="AR11" s="434"/>
      <c r="AS11" s="434"/>
      <c r="AT11" s="435"/>
      <c r="AU11" s="436" t="s">
        <v>127</v>
      </c>
      <c r="AV11" s="437"/>
      <c r="AW11" s="437"/>
      <c r="AX11" s="437"/>
      <c r="AY11" s="438" t="s">
        <v>128</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129</v>
      </c>
      <c r="CE11" s="408"/>
      <c r="CF11" s="408"/>
      <c r="CG11" s="408"/>
      <c r="CH11" s="408"/>
      <c r="CI11" s="408"/>
      <c r="CJ11" s="408"/>
      <c r="CK11" s="408"/>
      <c r="CL11" s="408"/>
      <c r="CM11" s="408"/>
      <c r="CN11" s="408"/>
      <c r="CO11" s="408"/>
      <c r="CP11" s="408"/>
      <c r="CQ11" s="408"/>
      <c r="CR11" s="408"/>
      <c r="CS11" s="409"/>
      <c r="CT11" s="444" t="s">
        <v>130</v>
      </c>
      <c r="CU11" s="445"/>
      <c r="CV11" s="445"/>
      <c r="CW11" s="445"/>
      <c r="CX11" s="445"/>
      <c r="CY11" s="445"/>
      <c r="CZ11" s="445"/>
      <c r="DA11" s="446"/>
      <c r="DB11" s="444" t="s">
        <v>131</v>
      </c>
      <c r="DC11" s="445"/>
      <c r="DD11" s="445"/>
      <c r="DE11" s="445"/>
      <c r="DF11" s="445"/>
      <c r="DG11" s="445"/>
      <c r="DH11" s="445"/>
      <c r="DI11" s="446"/>
    </row>
    <row r="12" spans="1:119" ht="18.75" customHeight="1">
      <c r="A12" s="178"/>
      <c r="B12" s="464" t="s">
        <v>132</v>
      </c>
      <c r="C12" s="465"/>
      <c r="D12" s="465"/>
      <c r="E12" s="465"/>
      <c r="F12" s="465"/>
      <c r="G12" s="465"/>
      <c r="H12" s="465"/>
      <c r="I12" s="465"/>
      <c r="J12" s="465"/>
      <c r="K12" s="466"/>
      <c r="L12" s="473" t="s">
        <v>133</v>
      </c>
      <c r="M12" s="474"/>
      <c r="N12" s="474"/>
      <c r="O12" s="474"/>
      <c r="P12" s="474"/>
      <c r="Q12" s="475"/>
      <c r="R12" s="476">
        <v>28590</v>
      </c>
      <c r="S12" s="477"/>
      <c r="T12" s="477"/>
      <c r="U12" s="477"/>
      <c r="V12" s="478"/>
      <c r="W12" s="479" t="s">
        <v>1</v>
      </c>
      <c r="X12" s="437"/>
      <c r="Y12" s="437"/>
      <c r="Z12" s="437"/>
      <c r="AA12" s="437"/>
      <c r="AB12" s="480"/>
      <c r="AC12" s="481" t="s">
        <v>134</v>
      </c>
      <c r="AD12" s="482"/>
      <c r="AE12" s="482"/>
      <c r="AF12" s="482"/>
      <c r="AG12" s="483"/>
      <c r="AH12" s="481" t="s">
        <v>135</v>
      </c>
      <c r="AI12" s="482"/>
      <c r="AJ12" s="482"/>
      <c r="AK12" s="482"/>
      <c r="AL12" s="484"/>
      <c r="AM12" s="433" t="s">
        <v>136</v>
      </c>
      <c r="AN12" s="434"/>
      <c r="AO12" s="434"/>
      <c r="AP12" s="434"/>
      <c r="AQ12" s="434"/>
      <c r="AR12" s="434"/>
      <c r="AS12" s="434"/>
      <c r="AT12" s="435"/>
      <c r="AU12" s="436" t="s">
        <v>102</v>
      </c>
      <c r="AV12" s="437"/>
      <c r="AW12" s="437"/>
      <c r="AX12" s="437"/>
      <c r="AY12" s="438" t="s">
        <v>137</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330000</v>
      </c>
      <c r="BW12" s="405"/>
      <c r="BX12" s="405"/>
      <c r="BY12" s="405"/>
      <c r="BZ12" s="405"/>
      <c r="CA12" s="405"/>
      <c r="CB12" s="405"/>
      <c r="CC12" s="406"/>
      <c r="CD12" s="407" t="s">
        <v>138</v>
      </c>
      <c r="CE12" s="408"/>
      <c r="CF12" s="408"/>
      <c r="CG12" s="408"/>
      <c r="CH12" s="408"/>
      <c r="CI12" s="408"/>
      <c r="CJ12" s="408"/>
      <c r="CK12" s="408"/>
      <c r="CL12" s="408"/>
      <c r="CM12" s="408"/>
      <c r="CN12" s="408"/>
      <c r="CO12" s="408"/>
      <c r="CP12" s="408"/>
      <c r="CQ12" s="408"/>
      <c r="CR12" s="408"/>
      <c r="CS12" s="409"/>
      <c r="CT12" s="444" t="s">
        <v>130</v>
      </c>
      <c r="CU12" s="445"/>
      <c r="CV12" s="445"/>
      <c r="CW12" s="445"/>
      <c r="CX12" s="445"/>
      <c r="CY12" s="445"/>
      <c r="CZ12" s="445"/>
      <c r="DA12" s="446"/>
      <c r="DB12" s="444" t="s">
        <v>130</v>
      </c>
      <c r="DC12" s="445"/>
      <c r="DD12" s="445"/>
      <c r="DE12" s="445"/>
      <c r="DF12" s="445"/>
      <c r="DG12" s="445"/>
      <c r="DH12" s="445"/>
      <c r="DI12" s="446"/>
    </row>
    <row r="13" spans="1:119" ht="18.75" customHeight="1">
      <c r="A13" s="178"/>
      <c r="B13" s="467"/>
      <c r="C13" s="468"/>
      <c r="D13" s="468"/>
      <c r="E13" s="468"/>
      <c r="F13" s="468"/>
      <c r="G13" s="468"/>
      <c r="H13" s="468"/>
      <c r="I13" s="468"/>
      <c r="J13" s="468"/>
      <c r="K13" s="469"/>
      <c r="L13" s="187"/>
      <c r="M13" s="495" t="s">
        <v>139</v>
      </c>
      <c r="N13" s="496"/>
      <c r="O13" s="496"/>
      <c r="P13" s="496"/>
      <c r="Q13" s="497"/>
      <c r="R13" s="488">
        <v>28327</v>
      </c>
      <c r="S13" s="489"/>
      <c r="T13" s="489"/>
      <c r="U13" s="489"/>
      <c r="V13" s="490"/>
      <c r="W13" s="420" t="s">
        <v>140</v>
      </c>
      <c r="X13" s="421"/>
      <c r="Y13" s="421"/>
      <c r="Z13" s="421"/>
      <c r="AA13" s="421"/>
      <c r="AB13" s="411"/>
      <c r="AC13" s="455">
        <v>917</v>
      </c>
      <c r="AD13" s="456"/>
      <c r="AE13" s="456"/>
      <c r="AF13" s="456"/>
      <c r="AG13" s="498"/>
      <c r="AH13" s="455">
        <v>1204</v>
      </c>
      <c r="AI13" s="456"/>
      <c r="AJ13" s="456"/>
      <c r="AK13" s="456"/>
      <c r="AL13" s="457"/>
      <c r="AM13" s="433" t="s">
        <v>141</v>
      </c>
      <c r="AN13" s="434"/>
      <c r="AO13" s="434"/>
      <c r="AP13" s="434"/>
      <c r="AQ13" s="434"/>
      <c r="AR13" s="434"/>
      <c r="AS13" s="434"/>
      <c r="AT13" s="435"/>
      <c r="AU13" s="436" t="s">
        <v>109</v>
      </c>
      <c r="AV13" s="437"/>
      <c r="AW13" s="437"/>
      <c r="AX13" s="437"/>
      <c r="AY13" s="438" t="s">
        <v>142</v>
      </c>
      <c r="AZ13" s="439"/>
      <c r="BA13" s="439"/>
      <c r="BB13" s="439"/>
      <c r="BC13" s="439"/>
      <c r="BD13" s="439"/>
      <c r="BE13" s="439"/>
      <c r="BF13" s="439"/>
      <c r="BG13" s="439"/>
      <c r="BH13" s="439"/>
      <c r="BI13" s="439"/>
      <c r="BJ13" s="439"/>
      <c r="BK13" s="439"/>
      <c r="BL13" s="439"/>
      <c r="BM13" s="440"/>
      <c r="BN13" s="404">
        <v>608931</v>
      </c>
      <c r="BO13" s="405"/>
      <c r="BP13" s="405"/>
      <c r="BQ13" s="405"/>
      <c r="BR13" s="405"/>
      <c r="BS13" s="405"/>
      <c r="BT13" s="405"/>
      <c r="BU13" s="406"/>
      <c r="BV13" s="404">
        <v>-148676</v>
      </c>
      <c r="BW13" s="405"/>
      <c r="BX13" s="405"/>
      <c r="BY13" s="405"/>
      <c r="BZ13" s="405"/>
      <c r="CA13" s="405"/>
      <c r="CB13" s="405"/>
      <c r="CC13" s="406"/>
      <c r="CD13" s="407" t="s">
        <v>143</v>
      </c>
      <c r="CE13" s="408"/>
      <c r="CF13" s="408"/>
      <c r="CG13" s="408"/>
      <c r="CH13" s="408"/>
      <c r="CI13" s="408"/>
      <c r="CJ13" s="408"/>
      <c r="CK13" s="408"/>
      <c r="CL13" s="408"/>
      <c r="CM13" s="408"/>
      <c r="CN13" s="408"/>
      <c r="CO13" s="408"/>
      <c r="CP13" s="408"/>
      <c r="CQ13" s="408"/>
      <c r="CR13" s="408"/>
      <c r="CS13" s="409"/>
      <c r="CT13" s="401">
        <v>12.7</v>
      </c>
      <c r="CU13" s="402"/>
      <c r="CV13" s="402"/>
      <c r="CW13" s="402"/>
      <c r="CX13" s="402"/>
      <c r="CY13" s="402"/>
      <c r="CZ13" s="402"/>
      <c r="DA13" s="403"/>
      <c r="DB13" s="401">
        <v>13.4</v>
      </c>
      <c r="DC13" s="402"/>
      <c r="DD13" s="402"/>
      <c r="DE13" s="402"/>
      <c r="DF13" s="402"/>
      <c r="DG13" s="402"/>
      <c r="DH13" s="402"/>
      <c r="DI13" s="403"/>
    </row>
    <row r="14" spans="1:119" ht="18.75" customHeight="1" thickBot="1">
      <c r="A14" s="178"/>
      <c r="B14" s="467"/>
      <c r="C14" s="468"/>
      <c r="D14" s="468"/>
      <c r="E14" s="468"/>
      <c r="F14" s="468"/>
      <c r="G14" s="468"/>
      <c r="H14" s="468"/>
      <c r="I14" s="468"/>
      <c r="J14" s="468"/>
      <c r="K14" s="469"/>
      <c r="L14" s="485" t="s">
        <v>144</v>
      </c>
      <c r="M14" s="486"/>
      <c r="N14" s="486"/>
      <c r="O14" s="486"/>
      <c r="P14" s="486"/>
      <c r="Q14" s="487"/>
      <c r="R14" s="488">
        <v>29223</v>
      </c>
      <c r="S14" s="489"/>
      <c r="T14" s="489"/>
      <c r="U14" s="489"/>
      <c r="V14" s="490"/>
      <c r="W14" s="394"/>
      <c r="X14" s="395"/>
      <c r="Y14" s="395"/>
      <c r="Z14" s="395"/>
      <c r="AA14" s="395"/>
      <c r="AB14" s="384"/>
      <c r="AC14" s="491">
        <v>7.6</v>
      </c>
      <c r="AD14" s="492"/>
      <c r="AE14" s="492"/>
      <c r="AF14" s="492"/>
      <c r="AG14" s="493"/>
      <c r="AH14" s="491">
        <v>8.9</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145</v>
      </c>
      <c r="CE14" s="500"/>
      <c r="CF14" s="500"/>
      <c r="CG14" s="500"/>
      <c r="CH14" s="500"/>
      <c r="CI14" s="500"/>
      <c r="CJ14" s="500"/>
      <c r="CK14" s="500"/>
      <c r="CL14" s="500"/>
      <c r="CM14" s="500"/>
      <c r="CN14" s="500"/>
      <c r="CO14" s="500"/>
      <c r="CP14" s="500"/>
      <c r="CQ14" s="500"/>
      <c r="CR14" s="500"/>
      <c r="CS14" s="501"/>
      <c r="CT14" s="502">
        <v>86.1</v>
      </c>
      <c r="CU14" s="503"/>
      <c r="CV14" s="503"/>
      <c r="CW14" s="503"/>
      <c r="CX14" s="503"/>
      <c r="CY14" s="503"/>
      <c r="CZ14" s="503"/>
      <c r="DA14" s="504"/>
      <c r="DB14" s="502">
        <v>108.6</v>
      </c>
      <c r="DC14" s="503"/>
      <c r="DD14" s="503"/>
      <c r="DE14" s="503"/>
      <c r="DF14" s="503"/>
      <c r="DG14" s="503"/>
      <c r="DH14" s="503"/>
      <c r="DI14" s="504"/>
    </row>
    <row r="15" spans="1:119" ht="18.75" customHeight="1">
      <c r="A15" s="178"/>
      <c r="B15" s="467"/>
      <c r="C15" s="468"/>
      <c r="D15" s="468"/>
      <c r="E15" s="468"/>
      <c r="F15" s="468"/>
      <c r="G15" s="468"/>
      <c r="H15" s="468"/>
      <c r="I15" s="468"/>
      <c r="J15" s="468"/>
      <c r="K15" s="469"/>
      <c r="L15" s="187"/>
      <c r="M15" s="495" t="s">
        <v>146</v>
      </c>
      <c r="N15" s="496"/>
      <c r="O15" s="496"/>
      <c r="P15" s="496"/>
      <c r="Q15" s="497"/>
      <c r="R15" s="488">
        <v>28920</v>
      </c>
      <c r="S15" s="489"/>
      <c r="T15" s="489"/>
      <c r="U15" s="489"/>
      <c r="V15" s="490"/>
      <c r="W15" s="420" t="s">
        <v>147</v>
      </c>
      <c r="X15" s="421"/>
      <c r="Y15" s="421"/>
      <c r="Z15" s="421"/>
      <c r="AA15" s="421"/>
      <c r="AB15" s="411"/>
      <c r="AC15" s="455">
        <v>2679</v>
      </c>
      <c r="AD15" s="456"/>
      <c r="AE15" s="456"/>
      <c r="AF15" s="456"/>
      <c r="AG15" s="498"/>
      <c r="AH15" s="455">
        <v>3057</v>
      </c>
      <c r="AI15" s="456"/>
      <c r="AJ15" s="456"/>
      <c r="AK15" s="456"/>
      <c r="AL15" s="457"/>
      <c r="AM15" s="433"/>
      <c r="AN15" s="434"/>
      <c r="AO15" s="434"/>
      <c r="AP15" s="434"/>
      <c r="AQ15" s="434"/>
      <c r="AR15" s="434"/>
      <c r="AS15" s="434"/>
      <c r="AT15" s="435"/>
      <c r="AU15" s="436"/>
      <c r="AV15" s="437"/>
      <c r="AW15" s="437"/>
      <c r="AX15" s="437"/>
      <c r="AY15" s="364" t="s">
        <v>148</v>
      </c>
      <c r="AZ15" s="365"/>
      <c r="BA15" s="365"/>
      <c r="BB15" s="365"/>
      <c r="BC15" s="365"/>
      <c r="BD15" s="365"/>
      <c r="BE15" s="365"/>
      <c r="BF15" s="365"/>
      <c r="BG15" s="365"/>
      <c r="BH15" s="365"/>
      <c r="BI15" s="365"/>
      <c r="BJ15" s="365"/>
      <c r="BK15" s="365"/>
      <c r="BL15" s="365"/>
      <c r="BM15" s="366"/>
      <c r="BN15" s="367">
        <v>2788652</v>
      </c>
      <c r="BO15" s="368"/>
      <c r="BP15" s="368"/>
      <c r="BQ15" s="368"/>
      <c r="BR15" s="368"/>
      <c r="BS15" s="368"/>
      <c r="BT15" s="368"/>
      <c r="BU15" s="369"/>
      <c r="BV15" s="367">
        <v>2877620</v>
      </c>
      <c r="BW15" s="368"/>
      <c r="BX15" s="368"/>
      <c r="BY15" s="368"/>
      <c r="BZ15" s="368"/>
      <c r="CA15" s="368"/>
      <c r="CB15" s="368"/>
      <c r="CC15" s="369"/>
      <c r="CD15" s="505" t="s">
        <v>149</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c r="A16" s="178"/>
      <c r="B16" s="467"/>
      <c r="C16" s="468"/>
      <c r="D16" s="468"/>
      <c r="E16" s="468"/>
      <c r="F16" s="468"/>
      <c r="G16" s="468"/>
      <c r="H16" s="468"/>
      <c r="I16" s="468"/>
      <c r="J16" s="468"/>
      <c r="K16" s="469"/>
      <c r="L16" s="485" t="s">
        <v>150</v>
      </c>
      <c r="M16" s="508"/>
      <c r="N16" s="508"/>
      <c r="O16" s="508"/>
      <c r="P16" s="508"/>
      <c r="Q16" s="509"/>
      <c r="R16" s="510" t="s">
        <v>151</v>
      </c>
      <c r="S16" s="511"/>
      <c r="T16" s="511"/>
      <c r="U16" s="511"/>
      <c r="V16" s="512"/>
      <c r="W16" s="394"/>
      <c r="X16" s="395"/>
      <c r="Y16" s="395"/>
      <c r="Z16" s="395"/>
      <c r="AA16" s="395"/>
      <c r="AB16" s="384"/>
      <c r="AC16" s="491">
        <v>22.1</v>
      </c>
      <c r="AD16" s="492"/>
      <c r="AE16" s="492"/>
      <c r="AF16" s="492"/>
      <c r="AG16" s="493"/>
      <c r="AH16" s="491">
        <v>22.7</v>
      </c>
      <c r="AI16" s="492"/>
      <c r="AJ16" s="492"/>
      <c r="AK16" s="492"/>
      <c r="AL16" s="494"/>
      <c r="AM16" s="433"/>
      <c r="AN16" s="434"/>
      <c r="AO16" s="434"/>
      <c r="AP16" s="434"/>
      <c r="AQ16" s="434"/>
      <c r="AR16" s="434"/>
      <c r="AS16" s="434"/>
      <c r="AT16" s="435"/>
      <c r="AU16" s="436"/>
      <c r="AV16" s="437"/>
      <c r="AW16" s="437"/>
      <c r="AX16" s="437"/>
      <c r="AY16" s="438" t="s">
        <v>152</v>
      </c>
      <c r="AZ16" s="439"/>
      <c r="BA16" s="439"/>
      <c r="BB16" s="439"/>
      <c r="BC16" s="439"/>
      <c r="BD16" s="439"/>
      <c r="BE16" s="439"/>
      <c r="BF16" s="439"/>
      <c r="BG16" s="439"/>
      <c r="BH16" s="439"/>
      <c r="BI16" s="439"/>
      <c r="BJ16" s="439"/>
      <c r="BK16" s="439"/>
      <c r="BL16" s="439"/>
      <c r="BM16" s="440"/>
      <c r="BN16" s="404">
        <v>10427170</v>
      </c>
      <c r="BO16" s="405"/>
      <c r="BP16" s="405"/>
      <c r="BQ16" s="405"/>
      <c r="BR16" s="405"/>
      <c r="BS16" s="405"/>
      <c r="BT16" s="405"/>
      <c r="BU16" s="406"/>
      <c r="BV16" s="404">
        <v>10006903</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c r="A17" s="178"/>
      <c r="B17" s="470"/>
      <c r="C17" s="471"/>
      <c r="D17" s="471"/>
      <c r="E17" s="471"/>
      <c r="F17" s="471"/>
      <c r="G17" s="471"/>
      <c r="H17" s="471"/>
      <c r="I17" s="471"/>
      <c r="J17" s="471"/>
      <c r="K17" s="472"/>
      <c r="L17" s="192"/>
      <c r="M17" s="515" t="s">
        <v>153</v>
      </c>
      <c r="N17" s="516"/>
      <c r="O17" s="516"/>
      <c r="P17" s="516"/>
      <c r="Q17" s="517"/>
      <c r="R17" s="510" t="s">
        <v>154</v>
      </c>
      <c r="S17" s="511"/>
      <c r="T17" s="511"/>
      <c r="U17" s="511"/>
      <c r="V17" s="512"/>
      <c r="W17" s="420" t="s">
        <v>155</v>
      </c>
      <c r="X17" s="421"/>
      <c r="Y17" s="421"/>
      <c r="Z17" s="421"/>
      <c r="AA17" s="421"/>
      <c r="AB17" s="411"/>
      <c r="AC17" s="455">
        <v>8504</v>
      </c>
      <c r="AD17" s="456"/>
      <c r="AE17" s="456"/>
      <c r="AF17" s="456"/>
      <c r="AG17" s="498"/>
      <c r="AH17" s="455">
        <v>9230</v>
      </c>
      <c r="AI17" s="456"/>
      <c r="AJ17" s="456"/>
      <c r="AK17" s="456"/>
      <c r="AL17" s="457"/>
      <c r="AM17" s="433"/>
      <c r="AN17" s="434"/>
      <c r="AO17" s="434"/>
      <c r="AP17" s="434"/>
      <c r="AQ17" s="434"/>
      <c r="AR17" s="434"/>
      <c r="AS17" s="434"/>
      <c r="AT17" s="435"/>
      <c r="AU17" s="436"/>
      <c r="AV17" s="437"/>
      <c r="AW17" s="437"/>
      <c r="AX17" s="437"/>
      <c r="AY17" s="438" t="s">
        <v>156</v>
      </c>
      <c r="AZ17" s="439"/>
      <c r="BA17" s="439"/>
      <c r="BB17" s="439"/>
      <c r="BC17" s="439"/>
      <c r="BD17" s="439"/>
      <c r="BE17" s="439"/>
      <c r="BF17" s="439"/>
      <c r="BG17" s="439"/>
      <c r="BH17" s="439"/>
      <c r="BI17" s="439"/>
      <c r="BJ17" s="439"/>
      <c r="BK17" s="439"/>
      <c r="BL17" s="439"/>
      <c r="BM17" s="440"/>
      <c r="BN17" s="404">
        <v>3460962</v>
      </c>
      <c r="BO17" s="405"/>
      <c r="BP17" s="405"/>
      <c r="BQ17" s="405"/>
      <c r="BR17" s="405"/>
      <c r="BS17" s="405"/>
      <c r="BT17" s="405"/>
      <c r="BU17" s="406"/>
      <c r="BV17" s="404">
        <v>3573040</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c r="A18" s="178"/>
      <c r="B18" s="526" t="s">
        <v>157</v>
      </c>
      <c r="C18" s="447"/>
      <c r="D18" s="447"/>
      <c r="E18" s="527"/>
      <c r="F18" s="527"/>
      <c r="G18" s="527"/>
      <c r="H18" s="527"/>
      <c r="I18" s="527"/>
      <c r="J18" s="527"/>
      <c r="K18" s="527"/>
      <c r="L18" s="528">
        <v>247.5</v>
      </c>
      <c r="M18" s="528"/>
      <c r="N18" s="528"/>
      <c r="O18" s="528"/>
      <c r="P18" s="528"/>
      <c r="Q18" s="528"/>
      <c r="R18" s="529"/>
      <c r="S18" s="529"/>
      <c r="T18" s="529"/>
      <c r="U18" s="529"/>
      <c r="V18" s="530"/>
      <c r="W18" s="422"/>
      <c r="X18" s="423"/>
      <c r="Y18" s="423"/>
      <c r="Z18" s="423"/>
      <c r="AA18" s="423"/>
      <c r="AB18" s="414"/>
      <c r="AC18" s="531">
        <v>70.3</v>
      </c>
      <c r="AD18" s="532"/>
      <c r="AE18" s="532"/>
      <c r="AF18" s="532"/>
      <c r="AG18" s="533"/>
      <c r="AH18" s="531">
        <v>68.400000000000006</v>
      </c>
      <c r="AI18" s="532"/>
      <c r="AJ18" s="532"/>
      <c r="AK18" s="532"/>
      <c r="AL18" s="534"/>
      <c r="AM18" s="433"/>
      <c r="AN18" s="434"/>
      <c r="AO18" s="434"/>
      <c r="AP18" s="434"/>
      <c r="AQ18" s="434"/>
      <c r="AR18" s="434"/>
      <c r="AS18" s="434"/>
      <c r="AT18" s="435"/>
      <c r="AU18" s="436"/>
      <c r="AV18" s="437"/>
      <c r="AW18" s="437"/>
      <c r="AX18" s="437"/>
      <c r="AY18" s="438" t="s">
        <v>158</v>
      </c>
      <c r="AZ18" s="439"/>
      <c r="BA18" s="439"/>
      <c r="BB18" s="439"/>
      <c r="BC18" s="439"/>
      <c r="BD18" s="439"/>
      <c r="BE18" s="439"/>
      <c r="BF18" s="439"/>
      <c r="BG18" s="439"/>
      <c r="BH18" s="439"/>
      <c r="BI18" s="439"/>
      <c r="BJ18" s="439"/>
      <c r="BK18" s="439"/>
      <c r="BL18" s="439"/>
      <c r="BM18" s="440"/>
      <c r="BN18" s="404">
        <v>10818075</v>
      </c>
      <c r="BO18" s="405"/>
      <c r="BP18" s="405"/>
      <c r="BQ18" s="405"/>
      <c r="BR18" s="405"/>
      <c r="BS18" s="405"/>
      <c r="BT18" s="405"/>
      <c r="BU18" s="406"/>
      <c r="BV18" s="404">
        <v>10833125</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c r="A19" s="178"/>
      <c r="B19" s="526" t="s">
        <v>159</v>
      </c>
      <c r="C19" s="447"/>
      <c r="D19" s="447"/>
      <c r="E19" s="527"/>
      <c r="F19" s="527"/>
      <c r="G19" s="527"/>
      <c r="H19" s="527"/>
      <c r="I19" s="527"/>
      <c r="J19" s="527"/>
      <c r="K19" s="527"/>
      <c r="L19" s="535">
        <v>114</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160</v>
      </c>
      <c r="AZ19" s="439"/>
      <c r="BA19" s="439"/>
      <c r="BB19" s="439"/>
      <c r="BC19" s="439"/>
      <c r="BD19" s="439"/>
      <c r="BE19" s="439"/>
      <c r="BF19" s="439"/>
      <c r="BG19" s="439"/>
      <c r="BH19" s="439"/>
      <c r="BI19" s="439"/>
      <c r="BJ19" s="439"/>
      <c r="BK19" s="439"/>
      <c r="BL19" s="439"/>
      <c r="BM19" s="440"/>
      <c r="BN19" s="404">
        <v>13629176</v>
      </c>
      <c r="BO19" s="405"/>
      <c r="BP19" s="405"/>
      <c r="BQ19" s="405"/>
      <c r="BR19" s="405"/>
      <c r="BS19" s="405"/>
      <c r="BT19" s="405"/>
      <c r="BU19" s="406"/>
      <c r="BV19" s="404">
        <v>13532384</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c r="A20" s="178"/>
      <c r="B20" s="526" t="s">
        <v>161</v>
      </c>
      <c r="C20" s="447"/>
      <c r="D20" s="447"/>
      <c r="E20" s="527"/>
      <c r="F20" s="527"/>
      <c r="G20" s="527"/>
      <c r="H20" s="527"/>
      <c r="I20" s="527"/>
      <c r="J20" s="527"/>
      <c r="K20" s="527"/>
      <c r="L20" s="535">
        <v>10852</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c r="A21" s="178"/>
      <c r="B21" s="544" t="s">
        <v>162</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c r="A22" s="178"/>
      <c r="B22" s="574" t="s">
        <v>163</v>
      </c>
      <c r="C22" s="548"/>
      <c r="D22" s="549"/>
      <c r="E22" s="416" t="s">
        <v>1</v>
      </c>
      <c r="F22" s="421"/>
      <c r="G22" s="421"/>
      <c r="H22" s="421"/>
      <c r="I22" s="421"/>
      <c r="J22" s="421"/>
      <c r="K22" s="411"/>
      <c r="L22" s="416" t="s">
        <v>164</v>
      </c>
      <c r="M22" s="421"/>
      <c r="N22" s="421"/>
      <c r="O22" s="421"/>
      <c r="P22" s="411"/>
      <c r="Q22" s="579" t="s">
        <v>165</v>
      </c>
      <c r="R22" s="580"/>
      <c r="S22" s="580"/>
      <c r="T22" s="580"/>
      <c r="U22" s="580"/>
      <c r="V22" s="581"/>
      <c r="W22" s="547" t="s">
        <v>166</v>
      </c>
      <c r="X22" s="548"/>
      <c r="Y22" s="549"/>
      <c r="Z22" s="416" t="s">
        <v>1</v>
      </c>
      <c r="AA22" s="421"/>
      <c r="AB22" s="421"/>
      <c r="AC22" s="421"/>
      <c r="AD22" s="421"/>
      <c r="AE22" s="421"/>
      <c r="AF22" s="421"/>
      <c r="AG22" s="411"/>
      <c r="AH22" s="585" t="s">
        <v>167</v>
      </c>
      <c r="AI22" s="421"/>
      <c r="AJ22" s="421"/>
      <c r="AK22" s="421"/>
      <c r="AL22" s="411"/>
      <c r="AM22" s="585" t="s">
        <v>168</v>
      </c>
      <c r="AN22" s="586"/>
      <c r="AO22" s="586"/>
      <c r="AP22" s="586"/>
      <c r="AQ22" s="586"/>
      <c r="AR22" s="587"/>
      <c r="AS22" s="579" t="s">
        <v>165</v>
      </c>
      <c r="AT22" s="580"/>
      <c r="AU22" s="580"/>
      <c r="AV22" s="580"/>
      <c r="AW22" s="580"/>
      <c r="AX22" s="591"/>
      <c r="AY22" s="364" t="s">
        <v>169</v>
      </c>
      <c r="AZ22" s="365"/>
      <c r="BA22" s="365"/>
      <c r="BB22" s="365"/>
      <c r="BC22" s="365"/>
      <c r="BD22" s="365"/>
      <c r="BE22" s="365"/>
      <c r="BF22" s="365"/>
      <c r="BG22" s="365"/>
      <c r="BH22" s="365"/>
      <c r="BI22" s="365"/>
      <c r="BJ22" s="365"/>
      <c r="BK22" s="365"/>
      <c r="BL22" s="365"/>
      <c r="BM22" s="366"/>
      <c r="BN22" s="367">
        <v>23422504</v>
      </c>
      <c r="BO22" s="368"/>
      <c r="BP22" s="368"/>
      <c r="BQ22" s="368"/>
      <c r="BR22" s="368"/>
      <c r="BS22" s="368"/>
      <c r="BT22" s="368"/>
      <c r="BU22" s="369"/>
      <c r="BV22" s="367">
        <v>24316350</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170</v>
      </c>
      <c r="AZ23" s="439"/>
      <c r="BA23" s="439"/>
      <c r="BB23" s="439"/>
      <c r="BC23" s="439"/>
      <c r="BD23" s="439"/>
      <c r="BE23" s="439"/>
      <c r="BF23" s="439"/>
      <c r="BG23" s="439"/>
      <c r="BH23" s="439"/>
      <c r="BI23" s="439"/>
      <c r="BJ23" s="439"/>
      <c r="BK23" s="439"/>
      <c r="BL23" s="439"/>
      <c r="BM23" s="440"/>
      <c r="BN23" s="404">
        <v>15125833</v>
      </c>
      <c r="BO23" s="405"/>
      <c r="BP23" s="405"/>
      <c r="BQ23" s="405"/>
      <c r="BR23" s="405"/>
      <c r="BS23" s="405"/>
      <c r="BT23" s="405"/>
      <c r="BU23" s="406"/>
      <c r="BV23" s="404">
        <v>15260139</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c r="A24" s="178"/>
      <c r="B24" s="575"/>
      <c r="C24" s="551"/>
      <c r="D24" s="552"/>
      <c r="E24" s="454" t="s">
        <v>171</v>
      </c>
      <c r="F24" s="434"/>
      <c r="G24" s="434"/>
      <c r="H24" s="434"/>
      <c r="I24" s="434"/>
      <c r="J24" s="434"/>
      <c r="K24" s="435"/>
      <c r="L24" s="455">
        <v>1</v>
      </c>
      <c r="M24" s="456"/>
      <c r="N24" s="456"/>
      <c r="O24" s="456"/>
      <c r="P24" s="498"/>
      <c r="Q24" s="455">
        <v>6970</v>
      </c>
      <c r="R24" s="456"/>
      <c r="S24" s="456"/>
      <c r="T24" s="456"/>
      <c r="U24" s="456"/>
      <c r="V24" s="498"/>
      <c r="W24" s="550"/>
      <c r="X24" s="551"/>
      <c r="Y24" s="552"/>
      <c r="Z24" s="454" t="s">
        <v>172</v>
      </c>
      <c r="AA24" s="434"/>
      <c r="AB24" s="434"/>
      <c r="AC24" s="434"/>
      <c r="AD24" s="434"/>
      <c r="AE24" s="434"/>
      <c r="AF24" s="434"/>
      <c r="AG24" s="435"/>
      <c r="AH24" s="455">
        <v>335</v>
      </c>
      <c r="AI24" s="456"/>
      <c r="AJ24" s="456"/>
      <c r="AK24" s="456"/>
      <c r="AL24" s="498"/>
      <c r="AM24" s="455">
        <v>1108515</v>
      </c>
      <c r="AN24" s="456"/>
      <c r="AO24" s="456"/>
      <c r="AP24" s="456"/>
      <c r="AQ24" s="456"/>
      <c r="AR24" s="498"/>
      <c r="AS24" s="455">
        <v>3309</v>
      </c>
      <c r="AT24" s="456"/>
      <c r="AU24" s="456"/>
      <c r="AV24" s="456"/>
      <c r="AW24" s="456"/>
      <c r="AX24" s="457"/>
      <c r="AY24" s="520" t="s">
        <v>173</v>
      </c>
      <c r="AZ24" s="521"/>
      <c r="BA24" s="521"/>
      <c r="BB24" s="521"/>
      <c r="BC24" s="521"/>
      <c r="BD24" s="521"/>
      <c r="BE24" s="521"/>
      <c r="BF24" s="521"/>
      <c r="BG24" s="521"/>
      <c r="BH24" s="521"/>
      <c r="BI24" s="521"/>
      <c r="BJ24" s="521"/>
      <c r="BK24" s="521"/>
      <c r="BL24" s="521"/>
      <c r="BM24" s="522"/>
      <c r="BN24" s="404">
        <v>16286082</v>
      </c>
      <c r="BO24" s="405"/>
      <c r="BP24" s="405"/>
      <c r="BQ24" s="405"/>
      <c r="BR24" s="405"/>
      <c r="BS24" s="405"/>
      <c r="BT24" s="405"/>
      <c r="BU24" s="406"/>
      <c r="BV24" s="404">
        <v>16789511</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c r="A25" s="178"/>
      <c r="B25" s="575"/>
      <c r="C25" s="551"/>
      <c r="D25" s="552"/>
      <c r="E25" s="454" t="s">
        <v>174</v>
      </c>
      <c r="F25" s="434"/>
      <c r="G25" s="434"/>
      <c r="H25" s="434"/>
      <c r="I25" s="434"/>
      <c r="J25" s="434"/>
      <c r="K25" s="435"/>
      <c r="L25" s="455">
        <v>1</v>
      </c>
      <c r="M25" s="456"/>
      <c r="N25" s="456"/>
      <c r="O25" s="456"/>
      <c r="P25" s="498"/>
      <c r="Q25" s="455">
        <v>6120</v>
      </c>
      <c r="R25" s="456"/>
      <c r="S25" s="456"/>
      <c r="T25" s="456"/>
      <c r="U25" s="456"/>
      <c r="V25" s="498"/>
      <c r="W25" s="550"/>
      <c r="X25" s="551"/>
      <c r="Y25" s="552"/>
      <c r="Z25" s="454" t="s">
        <v>175</v>
      </c>
      <c r="AA25" s="434"/>
      <c r="AB25" s="434"/>
      <c r="AC25" s="434"/>
      <c r="AD25" s="434"/>
      <c r="AE25" s="434"/>
      <c r="AF25" s="434"/>
      <c r="AG25" s="435"/>
      <c r="AH25" s="455" t="s">
        <v>176</v>
      </c>
      <c r="AI25" s="456"/>
      <c r="AJ25" s="456"/>
      <c r="AK25" s="456"/>
      <c r="AL25" s="498"/>
      <c r="AM25" s="455" t="s">
        <v>177</v>
      </c>
      <c r="AN25" s="456"/>
      <c r="AO25" s="456"/>
      <c r="AP25" s="456"/>
      <c r="AQ25" s="456"/>
      <c r="AR25" s="498"/>
      <c r="AS25" s="455" t="s">
        <v>177</v>
      </c>
      <c r="AT25" s="456"/>
      <c r="AU25" s="456"/>
      <c r="AV25" s="456"/>
      <c r="AW25" s="456"/>
      <c r="AX25" s="457"/>
      <c r="AY25" s="364" t="s">
        <v>178</v>
      </c>
      <c r="AZ25" s="365"/>
      <c r="BA25" s="365"/>
      <c r="BB25" s="365"/>
      <c r="BC25" s="365"/>
      <c r="BD25" s="365"/>
      <c r="BE25" s="365"/>
      <c r="BF25" s="365"/>
      <c r="BG25" s="365"/>
      <c r="BH25" s="365"/>
      <c r="BI25" s="365"/>
      <c r="BJ25" s="365"/>
      <c r="BK25" s="365"/>
      <c r="BL25" s="365"/>
      <c r="BM25" s="366"/>
      <c r="BN25" s="367">
        <v>947445</v>
      </c>
      <c r="BO25" s="368"/>
      <c r="BP25" s="368"/>
      <c r="BQ25" s="368"/>
      <c r="BR25" s="368"/>
      <c r="BS25" s="368"/>
      <c r="BT25" s="368"/>
      <c r="BU25" s="369"/>
      <c r="BV25" s="367">
        <v>627643</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c r="A26" s="178"/>
      <c r="B26" s="575"/>
      <c r="C26" s="551"/>
      <c r="D26" s="552"/>
      <c r="E26" s="454" t="s">
        <v>179</v>
      </c>
      <c r="F26" s="434"/>
      <c r="G26" s="434"/>
      <c r="H26" s="434"/>
      <c r="I26" s="434"/>
      <c r="J26" s="434"/>
      <c r="K26" s="435"/>
      <c r="L26" s="455">
        <v>1</v>
      </c>
      <c r="M26" s="456"/>
      <c r="N26" s="456"/>
      <c r="O26" s="456"/>
      <c r="P26" s="498"/>
      <c r="Q26" s="455">
        <v>5130</v>
      </c>
      <c r="R26" s="456"/>
      <c r="S26" s="456"/>
      <c r="T26" s="456"/>
      <c r="U26" s="456"/>
      <c r="V26" s="498"/>
      <c r="W26" s="550"/>
      <c r="X26" s="551"/>
      <c r="Y26" s="552"/>
      <c r="Z26" s="454" t="s">
        <v>180</v>
      </c>
      <c r="AA26" s="556"/>
      <c r="AB26" s="556"/>
      <c r="AC26" s="556"/>
      <c r="AD26" s="556"/>
      <c r="AE26" s="556"/>
      <c r="AF26" s="556"/>
      <c r="AG26" s="557"/>
      <c r="AH26" s="455">
        <v>28</v>
      </c>
      <c r="AI26" s="456"/>
      <c r="AJ26" s="456"/>
      <c r="AK26" s="456"/>
      <c r="AL26" s="498"/>
      <c r="AM26" s="455">
        <v>80696</v>
      </c>
      <c r="AN26" s="456"/>
      <c r="AO26" s="456"/>
      <c r="AP26" s="456"/>
      <c r="AQ26" s="456"/>
      <c r="AR26" s="498"/>
      <c r="AS26" s="455">
        <v>2882</v>
      </c>
      <c r="AT26" s="456"/>
      <c r="AU26" s="456"/>
      <c r="AV26" s="456"/>
      <c r="AW26" s="456"/>
      <c r="AX26" s="457"/>
      <c r="AY26" s="407" t="s">
        <v>181</v>
      </c>
      <c r="AZ26" s="408"/>
      <c r="BA26" s="408"/>
      <c r="BB26" s="408"/>
      <c r="BC26" s="408"/>
      <c r="BD26" s="408"/>
      <c r="BE26" s="408"/>
      <c r="BF26" s="408"/>
      <c r="BG26" s="408"/>
      <c r="BH26" s="408"/>
      <c r="BI26" s="408"/>
      <c r="BJ26" s="408"/>
      <c r="BK26" s="408"/>
      <c r="BL26" s="408"/>
      <c r="BM26" s="409"/>
      <c r="BN26" s="404" t="s">
        <v>130</v>
      </c>
      <c r="BO26" s="405"/>
      <c r="BP26" s="405"/>
      <c r="BQ26" s="405"/>
      <c r="BR26" s="405"/>
      <c r="BS26" s="405"/>
      <c r="BT26" s="405"/>
      <c r="BU26" s="406"/>
      <c r="BV26" s="404" t="s">
        <v>177</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c r="A27" s="178"/>
      <c r="B27" s="575"/>
      <c r="C27" s="551"/>
      <c r="D27" s="552"/>
      <c r="E27" s="454" t="s">
        <v>182</v>
      </c>
      <c r="F27" s="434"/>
      <c r="G27" s="434"/>
      <c r="H27" s="434"/>
      <c r="I27" s="434"/>
      <c r="J27" s="434"/>
      <c r="K27" s="435"/>
      <c r="L27" s="455">
        <v>1</v>
      </c>
      <c r="M27" s="456"/>
      <c r="N27" s="456"/>
      <c r="O27" s="456"/>
      <c r="P27" s="498"/>
      <c r="Q27" s="455">
        <v>4300</v>
      </c>
      <c r="R27" s="456"/>
      <c r="S27" s="456"/>
      <c r="T27" s="456"/>
      <c r="U27" s="456"/>
      <c r="V27" s="498"/>
      <c r="W27" s="550"/>
      <c r="X27" s="551"/>
      <c r="Y27" s="552"/>
      <c r="Z27" s="454" t="s">
        <v>183</v>
      </c>
      <c r="AA27" s="434"/>
      <c r="AB27" s="434"/>
      <c r="AC27" s="434"/>
      <c r="AD27" s="434"/>
      <c r="AE27" s="434"/>
      <c r="AF27" s="434"/>
      <c r="AG27" s="435"/>
      <c r="AH27" s="455">
        <v>13</v>
      </c>
      <c r="AI27" s="456"/>
      <c r="AJ27" s="456"/>
      <c r="AK27" s="456"/>
      <c r="AL27" s="498"/>
      <c r="AM27" s="455">
        <v>45606</v>
      </c>
      <c r="AN27" s="456"/>
      <c r="AO27" s="456"/>
      <c r="AP27" s="456"/>
      <c r="AQ27" s="456"/>
      <c r="AR27" s="498"/>
      <c r="AS27" s="455">
        <v>3508</v>
      </c>
      <c r="AT27" s="456"/>
      <c r="AU27" s="456"/>
      <c r="AV27" s="456"/>
      <c r="AW27" s="456"/>
      <c r="AX27" s="457"/>
      <c r="AY27" s="499" t="s">
        <v>184</v>
      </c>
      <c r="AZ27" s="500"/>
      <c r="BA27" s="500"/>
      <c r="BB27" s="500"/>
      <c r="BC27" s="500"/>
      <c r="BD27" s="500"/>
      <c r="BE27" s="500"/>
      <c r="BF27" s="500"/>
      <c r="BG27" s="500"/>
      <c r="BH27" s="500"/>
      <c r="BI27" s="500"/>
      <c r="BJ27" s="500"/>
      <c r="BK27" s="500"/>
      <c r="BL27" s="500"/>
      <c r="BM27" s="501"/>
      <c r="BN27" s="523" t="s">
        <v>130</v>
      </c>
      <c r="BO27" s="524"/>
      <c r="BP27" s="524"/>
      <c r="BQ27" s="524"/>
      <c r="BR27" s="524"/>
      <c r="BS27" s="524"/>
      <c r="BT27" s="524"/>
      <c r="BU27" s="525"/>
      <c r="BV27" s="523" t="s">
        <v>176</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c r="A28" s="178"/>
      <c r="B28" s="575"/>
      <c r="C28" s="551"/>
      <c r="D28" s="552"/>
      <c r="E28" s="454" t="s">
        <v>185</v>
      </c>
      <c r="F28" s="434"/>
      <c r="G28" s="434"/>
      <c r="H28" s="434"/>
      <c r="I28" s="434"/>
      <c r="J28" s="434"/>
      <c r="K28" s="435"/>
      <c r="L28" s="455">
        <v>1</v>
      </c>
      <c r="M28" s="456"/>
      <c r="N28" s="456"/>
      <c r="O28" s="456"/>
      <c r="P28" s="498"/>
      <c r="Q28" s="455">
        <v>3600</v>
      </c>
      <c r="R28" s="456"/>
      <c r="S28" s="456"/>
      <c r="T28" s="456"/>
      <c r="U28" s="456"/>
      <c r="V28" s="498"/>
      <c r="W28" s="550"/>
      <c r="X28" s="551"/>
      <c r="Y28" s="552"/>
      <c r="Z28" s="454" t="s">
        <v>186</v>
      </c>
      <c r="AA28" s="434"/>
      <c r="AB28" s="434"/>
      <c r="AC28" s="434"/>
      <c r="AD28" s="434"/>
      <c r="AE28" s="434"/>
      <c r="AF28" s="434"/>
      <c r="AG28" s="435"/>
      <c r="AH28" s="455" t="s">
        <v>176</v>
      </c>
      <c r="AI28" s="456"/>
      <c r="AJ28" s="456"/>
      <c r="AK28" s="456"/>
      <c r="AL28" s="498"/>
      <c r="AM28" s="455" t="s">
        <v>187</v>
      </c>
      <c r="AN28" s="456"/>
      <c r="AO28" s="456"/>
      <c r="AP28" s="456"/>
      <c r="AQ28" s="456"/>
      <c r="AR28" s="498"/>
      <c r="AS28" s="455" t="s">
        <v>176</v>
      </c>
      <c r="AT28" s="456"/>
      <c r="AU28" s="456"/>
      <c r="AV28" s="456"/>
      <c r="AW28" s="456"/>
      <c r="AX28" s="457"/>
      <c r="AY28" s="558" t="s">
        <v>188</v>
      </c>
      <c r="AZ28" s="559"/>
      <c r="BA28" s="559"/>
      <c r="BB28" s="560"/>
      <c r="BC28" s="364" t="s">
        <v>48</v>
      </c>
      <c r="BD28" s="365"/>
      <c r="BE28" s="365"/>
      <c r="BF28" s="365"/>
      <c r="BG28" s="365"/>
      <c r="BH28" s="365"/>
      <c r="BI28" s="365"/>
      <c r="BJ28" s="365"/>
      <c r="BK28" s="365"/>
      <c r="BL28" s="365"/>
      <c r="BM28" s="366"/>
      <c r="BN28" s="367">
        <v>2027673</v>
      </c>
      <c r="BO28" s="368"/>
      <c r="BP28" s="368"/>
      <c r="BQ28" s="368"/>
      <c r="BR28" s="368"/>
      <c r="BS28" s="368"/>
      <c r="BT28" s="368"/>
      <c r="BU28" s="369"/>
      <c r="BV28" s="367">
        <v>1681898</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c r="A29" s="178"/>
      <c r="B29" s="575"/>
      <c r="C29" s="551"/>
      <c r="D29" s="552"/>
      <c r="E29" s="454" t="s">
        <v>189</v>
      </c>
      <c r="F29" s="434"/>
      <c r="G29" s="434"/>
      <c r="H29" s="434"/>
      <c r="I29" s="434"/>
      <c r="J29" s="434"/>
      <c r="K29" s="435"/>
      <c r="L29" s="455">
        <v>12</v>
      </c>
      <c r="M29" s="456"/>
      <c r="N29" s="456"/>
      <c r="O29" s="456"/>
      <c r="P29" s="498"/>
      <c r="Q29" s="455">
        <v>3300</v>
      </c>
      <c r="R29" s="456"/>
      <c r="S29" s="456"/>
      <c r="T29" s="456"/>
      <c r="U29" s="456"/>
      <c r="V29" s="498"/>
      <c r="W29" s="553"/>
      <c r="X29" s="554"/>
      <c r="Y29" s="555"/>
      <c r="Z29" s="454" t="s">
        <v>190</v>
      </c>
      <c r="AA29" s="434"/>
      <c r="AB29" s="434"/>
      <c r="AC29" s="434"/>
      <c r="AD29" s="434"/>
      <c r="AE29" s="434"/>
      <c r="AF29" s="434"/>
      <c r="AG29" s="435"/>
      <c r="AH29" s="455">
        <v>348</v>
      </c>
      <c r="AI29" s="456"/>
      <c r="AJ29" s="456"/>
      <c r="AK29" s="456"/>
      <c r="AL29" s="498"/>
      <c r="AM29" s="455">
        <v>1154121</v>
      </c>
      <c r="AN29" s="456"/>
      <c r="AO29" s="456"/>
      <c r="AP29" s="456"/>
      <c r="AQ29" s="456"/>
      <c r="AR29" s="498"/>
      <c r="AS29" s="455">
        <v>3316</v>
      </c>
      <c r="AT29" s="456"/>
      <c r="AU29" s="456"/>
      <c r="AV29" s="456"/>
      <c r="AW29" s="456"/>
      <c r="AX29" s="457"/>
      <c r="AY29" s="561"/>
      <c r="AZ29" s="562"/>
      <c r="BA29" s="562"/>
      <c r="BB29" s="563"/>
      <c r="BC29" s="438" t="s">
        <v>191</v>
      </c>
      <c r="BD29" s="439"/>
      <c r="BE29" s="439"/>
      <c r="BF29" s="439"/>
      <c r="BG29" s="439"/>
      <c r="BH29" s="439"/>
      <c r="BI29" s="439"/>
      <c r="BJ29" s="439"/>
      <c r="BK29" s="439"/>
      <c r="BL29" s="439"/>
      <c r="BM29" s="440"/>
      <c r="BN29" s="404">
        <v>110752</v>
      </c>
      <c r="BO29" s="405"/>
      <c r="BP29" s="405"/>
      <c r="BQ29" s="405"/>
      <c r="BR29" s="405"/>
      <c r="BS29" s="405"/>
      <c r="BT29" s="405"/>
      <c r="BU29" s="406"/>
      <c r="BV29" s="404">
        <v>111826</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192</v>
      </c>
      <c r="X30" s="572"/>
      <c r="Y30" s="572"/>
      <c r="Z30" s="572"/>
      <c r="AA30" s="572"/>
      <c r="AB30" s="572"/>
      <c r="AC30" s="572"/>
      <c r="AD30" s="572"/>
      <c r="AE30" s="572"/>
      <c r="AF30" s="572"/>
      <c r="AG30" s="573"/>
      <c r="AH30" s="531">
        <v>98.9</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2589861</v>
      </c>
      <c r="BO30" s="524"/>
      <c r="BP30" s="524"/>
      <c r="BQ30" s="524"/>
      <c r="BR30" s="524"/>
      <c r="BS30" s="524"/>
      <c r="BT30" s="524"/>
      <c r="BU30" s="525"/>
      <c r="BV30" s="523">
        <v>2339283</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67" t="s">
        <v>193</v>
      </c>
      <c r="D32" s="567"/>
      <c r="E32" s="567"/>
      <c r="F32" s="567"/>
      <c r="G32" s="567"/>
      <c r="H32" s="567"/>
      <c r="I32" s="567"/>
      <c r="J32" s="567"/>
      <c r="K32" s="567"/>
      <c r="L32" s="567"/>
      <c r="M32" s="567"/>
      <c r="N32" s="567"/>
      <c r="O32" s="567"/>
      <c r="P32" s="567"/>
      <c r="Q32" s="567"/>
      <c r="R32" s="567"/>
      <c r="S32" s="567"/>
      <c r="U32" s="408" t="s">
        <v>194</v>
      </c>
      <c r="V32" s="408"/>
      <c r="W32" s="408"/>
      <c r="X32" s="408"/>
      <c r="Y32" s="408"/>
      <c r="Z32" s="408"/>
      <c r="AA32" s="408"/>
      <c r="AB32" s="408"/>
      <c r="AC32" s="408"/>
      <c r="AD32" s="408"/>
      <c r="AE32" s="408"/>
      <c r="AF32" s="408"/>
      <c r="AG32" s="408"/>
      <c r="AH32" s="408"/>
      <c r="AI32" s="408"/>
      <c r="AJ32" s="408"/>
      <c r="AK32" s="408"/>
      <c r="AM32" s="408" t="s">
        <v>195</v>
      </c>
      <c r="AN32" s="408"/>
      <c r="AO32" s="408"/>
      <c r="AP32" s="408"/>
      <c r="AQ32" s="408"/>
      <c r="AR32" s="408"/>
      <c r="AS32" s="408"/>
      <c r="AT32" s="408"/>
      <c r="AU32" s="408"/>
      <c r="AV32" s="408"/>
      <c r="AW32" s="408"/>
      <c r="AX32" s="408"/>
      <c r="AY32" s="408"/>
      <c r="AZ32" s="408"/>
      <c r="BA32" s="408"/>
      <c r="BB32" s="408"/>
      <c r="BC32" s="408"/>
      <c r="BE32" s="408" t="s">
        <v>196</v>
      </c>
      <c r="BF32" s="408"/>
      <c r="BG32" s="408"/>
      <c r="BH32" s="408"/>
      <c r="BI32" s="408"/>
      <c r="BJ32" s="408"/>
      <c r="BK32" s="408"/>
      <c r="BL32" s="408"/>
      <c r="BM32" s="408"/>
      <c r="BN32" s="408"/>
      <c r="BO32" s="408"/>
      <c r="BP32" s="408"/>
      <c r="BQ32" s="408"/>
      <c r="BR32" s="408"/>
      <c r="BS32" s="408"/>
      <c r="BT32" s="408"/>
      <c r="BU32" s="408"/>
      <c r="BW32" s="408" t="s">
        <v>197</v>
      </c>
      <c r="BX32" s="408"/>
      <c r="BY32" s="408"/>
      <c r="BZ32" s="408"/>
      <c r="CA32" s="408"/>
      <c r="CB32" s="408"/>
      <c r="CC32" s="408"/>
      <c r="CD32" s="408"/>
      <c r="CE32" s="408"/>
      <c r="CF32" s="408"/>
      <c r="CG32" s="408"/>
      <c r="CH32" s="408"/>
      <c r="CI32" s="408"/>
      <c r="CJ32" s="408"/>
      <c r="CK32" s="408"/>
      <c r="CL32" s="408"/>
      <c r="CM32" s="408"/>
      <c r="CO32" s="408" t="s">
        <v>198</v>
      </c>
      <c r="CP32" s="408"/>
      <c r="CQ32" s="408"/>
      <c r="CR32" s="408"/>
      <c r="CS32" s="408"/>
      <c r="CT32" s="408"/>
      <c r="CU32" s="408"/>
      <c r="CV32" s="408"/>
      <c r="CW32" s="408"/>
      <c r="CX32" s="408"/>
      <c r="CY32" s="408"/>
      <c r="CZ32" s="408"/>
      <c r="DA32" s="408"/>
      <c r="DB32" s="408"/>
      <c r="DC32" s="408"/>
      <c r="DD32" s="408"/>
      <c r="DE32" s="408"/>
      <c r="DI32" s="201"/>
    </row>
    <row r="33" spans="1:113" ht="13.5" customHeight="1">
      <c r="A33" s="178"/>
      <c r="B33" s="202"/>
      <c r="C33" s="428" t="s">
        <v>199</v>
      </c>
      <c r="D33" s="428"/>
      <c r="E33" s="393" t="s">
        <v>200</v>
      </c>
      <c r="F33" s="393"/>
      <c r="G33" s="393"/>
      <c r="H33" s="393"/>
      <c r="I33" s="393"/>
      <c r="J33" s="393"/>
      <c r="K33" s="393"/>
      <c r="L33" s="393"/>
      <c r="M33" s="393"/>
      <c r="N33" s="393"/>
      <c r="O33" s="393"/>
      <c r="P33" s="393"/>
      <c r="Q33" s="393"/>
      <c r="R33" s="393"/>
      <c r="S33" s="393"/>
      <c r="T33" s="203"/>
      <c r="U33" s="428" t="s">
        <v>201</v>
      </c>
      <c r="V33" s="428"/>
      <c r="W33" s="393" t="s">
        <v>200</v>
      </c>
      <c r="X33" s="393"/>
      <c r="Y33" s="393"/>
      <c r="Z33" s="393"/>
      <c r="AA33" s="393"/>
      <c r="AB33" s="393"/>
      <c r="AC33" s="393"/>
      <c r="AD33" s="393"/>
      <c r="AE33" s="393"/>
      <c r="AF33" s="393"/>
      <c r="AG33" s="393"/>
      <c r="AH33" s="393"/>
      <c r="AI33" s="393"/>
      <c r="AJ33" s="393"/>
      <c r="AK33" s="393"/>
      <c r="AL33" s="203"/>
      <c r="AM33" s="428" t="s">
        <v>201</v>
      </c>
      <c r="AN33" s="428"/>
      <c r="AO33" s="393" t="s">
        <v>200</v>
      </c>
      <c r="AP33" s="393"/>
      <c r="AQ33" s="393"/>
      <c r="AR33" s="393"/>
      <c r="AS33" s="393"/>
      <c r="AT33" s="393"/>
      <c r="AU33" s="393"/>
      <c r="AV33" s="393"/>
      <c r="AW33" s="393"/>
      <c r="AX33" s="393"/>
      <c r="AY33" s="393"/>
      <c r="AZ33" s="393"/>
      <c r="BA33" s="393"/>
      <c r="BB33" s="393"/>
      <c r="BC33" s="393"/>
      <c r="BD33" s="204"/>
      <c r="BE33" s="393" t="s">
        <v>202</v>
      </c>
      <c r="BF33" s="393"/>
      <c r="BG33" s="393" t="s">
        <v>203</v>
      </c>
      <c r="BH33" s="393"/>
      <c r="BI33" s="393"/>
      <c r="BJ33" s="393"/>
      <c r="BK33" s="393"/>
      <c r="BL33" s="393"/>
      <c r="BM33" s="393"/>
      <c r="BN33" s="393"/>
      <c r="BO33" s="393"/>
      <c r="BP33" s="393"/>
      <c r="BQ33" s="393"/>
      <c r="BR33" s="393"/>
      <c r="BS33" s="393"/>
      <c r="BT33" s="393"/>
      <c r="BU33" s="393"/>
      <c r="BV33" s="204"/>
      <c r="BW33" s="428" t="s">
        <v>202</v>
      </c>
      <c r="BX33" s="428"/>
      <c r="BY33" s="393" t="s">
        <v>204</v>
      </c>
      <c r="BZ33" s="393"/>
      <c r="CA33" s="393"/>
      <c r="CB33" s="393"/>
      <c r="CC33" s="393"/>
      <c r="CD33" s="393"/>
      <c r="CE33" s="393"/>
      <c r="CF33" s="393"/>
      <c r="CG33" s="393"/>
      <c r="CH33" s="393"/>
      <c r="CI33" s="393"/>
      <c r="CJ33" s="393"/>
      <c r="CK33" s="393"/>
      <c r="CL33" s="393"/>
      <c r="CM33" s="393"/>
      <c r="CN33" s="203"/>
      <c r="CO33" s="428" t="s">
        <v>205</v>
      </c>
      <c r="CP33" s="428"/>
      <c r="CQ33" s="393" t="s">
        <v>206</v>
      </c>
      <c r="CR33" s="393"/>
      <c r="CS33" s="393"/>
      <c r="CT33" s="393"/>
      <c r="CU33" s="393"/>
      <c r="CV33" s="393"/>
      <c r="CW33" s="393"/>
      <c r="CX33" s="393"/>
      <c r="CY33" s="393"/>
      <c r="CZ33" s="393"/>
      <c r="DA33" s="393"/>
      <c r="DB33" s="393"/>
      <c r="DC33" s="393"/>
      <c r="DD33" s="393"/>
      <c r="DE33" s="393"/>
      <c r="DF33" s="203"/>
      <c r="DG33" s="593" t="s">
        <v>207</v>
      </c>
      <c r="DH33" s="593"/>
      <c r="DI33" s="205"/>
    </row>
    <row r="34" spans="1:113" ht="32.25" customHeight="1">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4</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78"/>
      <c r="AM34" s="594">
        <f>IF(AO34="","",MAX(C34:D43,U34:V43)+1)</f>
        <v>7</v>
      </c>
      <c r="AN34" s="594"/>
      <c r="AO34" s="595" t="str">
        <f>IF('各会計、関係団体の財政状況及び健全化判断比率'!B31="","",'各会計、関係団体の財政状況及び健全化判断比率'!B31)</f>
        <v>保養センター事業特別会計</v>
      </c>
      <c r="AP34" s="595"/>
      <c r="AQ34" s="595"/>
      <c r="AR34" s="595"/>
      <c r="AS34" s="595"/>
      <c r="AT34" s="595"/>
      <c r="AU34" s="595"/>
      <c r="AV34" s="595"/>
      <c r="AW34" s="595"/>
      <c r="AX34" s="595"/>
      <c r="AY34" s="595"/>
      <c r="AZ34" s="595"/>
      <c r="BA34" s="595"/>
      <c r="BB34" s="595"/>
      <c r="BC34" s="595"/>
      <c r="BD34" s="178"/>
      <c r="BE34" s="594" t="str">
        <f>IF(BG34="","",MAX(C34:D43,U34:V43,AM34:AN43)+1)</f>
        <v/>
      </c>
      <c r="BF34" s="594"/>
      <c r="BG34" s="595"/>
      <c r="BH34" s="595"/>
      <c r="BI34" s="595"/>
      <c r="BJ34" s="595"/>
      <c r="BK34" s="595"/>
      <c r="BL34" s="595"/>
      <c r="BM34" s="595"/>
      <c r="BN34" s="595"/>
      <c r="BO34" s="595"/>
      <c r="BP34" s="595"/>
      <c r="BQ34" s="595"/>
      <c r="BR34" s="595"/>
      <c r="BS34" s="595"/>
      <c r="BT34" s="595"/>
      <c r="BU34" s="595"/>
      <c r="BV34" s="178"/>
      <c r="BW34" s="594">
        <f>IF(BY34="","",MAX(C34:D43,U34:V43,AM34:AN43,BE34:BF43)+1)</f>
        <v>12</v>
      </c>
      <c r="BX34" s="594"/>
      <c r="BY34" s="595" t="str">
        <f>IF('各会計、関係団体の財政状況及び健全化判断比率'!B68="","",'各会計、関係団体の財政状況及び健全化判断比率'!B68)</f>
        <v>宇陀衛生一部事務組合</v>
      </c>
      <c r="BZ34" s="595"/>
      <c r="CA34" s="595"/>
      <c r="CB34" s="595"/>
      <c r="CC34" s="595"/>
      <c r="CD34" s="595"/>
      <c r="CE34" s="595"/>
      <c r="CF34" s="595"/>
      <c r="CG34" s="595"/>
      <c r="CH34" s="595"/>
      <c r="CI34" s="595"/>
      <c r="CJ34" s="595"/>
      <c r="CK34" s="595"/>
      <c r="CL34" s="595"/>
      <c r="CM34" s="595"/>
      <c r="CN34" s="178"/>
      <c r="CO34" s="594">
        <f>IF(CQ34="","",MAX(C34:D43,U34:V43,AM34:AN43,BE34:BF43,BW34:BX43)+1)</f>
        <v>20</v>
      </c>
      <c r="CP34" s="594"/>
      <c r="CQ34" s="595" t="str">
        <f>IF('各会計、関係団体の財政状況及び健全化判断比率'!BS7="","",'各会計、関係団体の財政状況及び健全化判断比率'!BS7)</f>
        <v>宇陀市土地開発公社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c r="A35" s="178"/>
      <c r="B35" s="20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78"/>
      <c r="U35" s="594">
        <f>IF(W35="","",U34+1)</f>
        <v>5</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78"/>
      <c r="AM35" s="594">
        <f t="shared" ref="AM35:AM43" si="0">IF(AO35="","",AM34+1)</f>
        <v>8</v>
      </c>
      <c r="AN35" s="594"/>
      <c r="AO35" s="595" t="str">
        <f>IF('各会計、関係団体の財政状況及び健全化判断比率'!B32="","",'各会計、関係団体の財政状況及び健全化判断比率'!B32)</f>
        <v>病院事業特別会計</v>
      </c>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13</v>
      </c>
      <c r="BX35" s="594"/>
      <c r="BY35" s="595" t="str">
        <f>IF('各会計、関係団体の財政状況及び健全化判断比率'!B69="","",'各会計、関係団体の財政状況及び健全化判断比率'!B69)</f>
        <v>奈良県市町村総合事務組合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c r="A36" s="178"/>
      <c r="B36" s="202"/>
      <c r="C36" s="594">
        <f>IF(E36="","",C35+1)</f>
        <v>3</v>
      </c>
      <c r="D36" s="594"/>
      <c r="E36" s="595" t="str">
        <f>IF('各会計、関係団体の財政状況及び健全化判断比率'!B9="","",'各会計、関係団体の財政状況及び健全化判断比率'!B9)</f>
        <v>霊苑事業特別会計</v>
      </c>
      <c r="F36" s="595"/>
      <c r="G36" s="595"/>
      <c r="H36" s="595"/>
      <c r="I36" s="595"/>
      <c r="J36" s="595"/>
      <c r="K36" s="595"/>
      <c r="L36" s="595"/>
      <c r="M36" s="595"/>
      <c r="N36" s="595"/>
      <c r="O36" s="595"/>
      <c r="P36" s="595"/>
      <c r="Q36" s="595"/>
      <c r="R36" s="595"/>
      <c r="S36" s="595"/>
      <c r="T36" s="178"/>
      <c r="U36" s="594">
        <f t="shared" ref="U36:U43" si="4">IF(W36="","",U35+1)</f>
        <v>6</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78"/>
      <c r="AM36" s="594">
        <f t="shared" si="0"/>
        <v>9</v>
      </c>
      <c r="AN36" s="594"/>
      <c r="AO36" s="595" t="str">
        <f>IF('各会計、関係団体の財政状況及び健全化判断比率'!B33="","",'各会計、関係団体の財政状況及び健全化判断比率'!B33)</f>
        <v>介護老人保健施設事業特別会計</v>
      </c>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14</v>
      </c>
      <c r="BX36" s="594"/>
      <c r="BY36" s="595" t="str">
        <f>IF('各会計、関係団体の財政状況及び健全化判断比率'!B70="","",'各会計、関係団体の財政状況及び健全化判断比率'!B70)</f>
        <v>東宇陀環境衛生組合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f t="shared" si="0"/>
        <v>10</v>
      </c>
      <c r="AN37" s="594"/>
      <c r="AO37" s="595" t="str">
        <f>IF('各会計、関係団体の財政状況及び健全化判断比率'!B34="","",'各会計、関係団体の財政状況及び健全化判断比率'!B34)</f>
        <v>水道事業特別会計</v>
      </c>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15</v>
      </c>
      <c r="BX37" s="594"/>
      <c r="BY37" s="595" t="str">
        <f>IF('各会計、関係団体の財政状況及び健全化判断比率'!B71="","",'各会計、関係団体の財政状況及び健全化判断比率'!B71)</f>
        <v>奈良広域水質検査センター組合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f t="shared" si="0"/>
        <v>11</v>
      </c>
      <c r="AN38" s="594"/>
      <c r="AO38" s="595" t="str">
        <f>IF('各会計、関係団体の財政状況及び健全化判断比率'!B35="","",'各会計、関係団体の財政状況及び健全化判断比率'!B35)</f>
        <v>下水道事業特別会計</v>
      </c>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16</v>
      </c>
      <c r="BX38" s="594"/>
      <c r="BY38" s="595" t="str">
        <f>IF('各会計、関係団体の財政状況及び健全化判断比率'!B72="","",'各会計、関係団体の財政状況及び健全化判断比率'!B72)</f>
        <v>桜井宇陀広域連合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17</v>
      </c>
      <c r="BX39" s="594"/>
      <c r="BY39" s="595" t="str">
        <f>IF('各会計、関係団体の財政状況及び健全化判断比率'!B73="","",'各会計、関係団体の財政状況及び健全化判断比率'!B73)</f>
        <v>奈良県住宅新築資金等貸付回収管理組合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18</v>
      </c>
      <c r="BX40" s="594"/>
      <c r="BY40" s="595" t="str">
        <f>IF('各会計、関係団体の財政状況及び健全化判断比率'!B74="","",'各会計、関係団体の財政状況及び健全化判断比率'!B74)</f>
        <v>奈良県後期高齢者医療広域連合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19</v>
      </c>
      <c r="BX41" s="594"/>
      <c r="BY41" s="595" t="str">
        <f>IF('各会計、関係団体の財政状況及び健全化判断比率'!B75="","",'各会計、関係団体の財政状況及び健全化判断比率'!B75)</f>
        <v>奈良県広域消防組合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597" t="s">
        <v>209</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c r="E47" s="597" t="s">
        <v>210</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c r="E48" s="597" t="s">
        <v>211</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c r="E49" s="598" t="s">
        <v>212</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c r="E50" s="597" t="s">
        <v>213</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c r="E51" s="597" t="s">
        <v>214</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c r="E52" s="597" t="s">
        <v>215</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c r="E53" s="177" t="s">
        <v>621</v>
      </c>
    </row>
    <row r="54" spans="5:113"/>
    <row r="55" spans="5:113"/>
    <row r="56" spans="5:113"/>
  </sheetData>
  <sheetProtection algorithmName="SHA-512" hashValue="U+fKRnSVkQBlfKk4dZr81TVyikdQBcNspiJtTOP7yeDFeH+oVhWCAZx5VrWNwAYIRiL4+EeJzOBQ3ysvN9rUEA==" saltValue="CaPSC/e/1C/wDe/TDMcEl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147" t="s">
        <v>582</v>
      </c>
      <c r="D34" s="1147"/>
      <c r="E34" s="1148"/>
      <c r="F34" s="32" t="s">
        <v>583</v>
      </c>
      <c r="G34" s="33" t="s">
        <v>584</v>
      </c>
      <c r="H34" s="33" t="s">
        <v>585</v>
      </c>
      <c r="I34" s="33" t="s">
        <v>586</v>
      </c>
      <c r="J34" s="34" t="s">
        <v>587</v>
      </c>
      <c r="K34" s="22"/>
      <c r="L34" s="22"/>
      <c r="M34" s="22"/>
      <c r="N34" s="22"/>
      <c r="O34" s="22"/>
      <c r="P34" s="22"/>
    </row>
    <row r="35" spans="1:16" ht="39" customHeight="1">
      <c r="A35" s="22"/>
      <c r="B35" s="35"/>
      <c r="C35" s="1141" t="s">
        <v>588</v>
      </c>
      <c r="D35" s="1142"/>
      <c r="E35" s="1143"/>
      <c r="F35" s="36">
        <v>5.55</v>
      </c>
      <c r="G35" s="37">
        <v>3.96</v>
      </c>
      <c r="H35" s="37">
        <v>3.45</v>
      </c>
      <c r="I35" s="37">
        <v>4.7699999999999996</v>
      </c>
      <c r="J35" s="38">
        <v>9.74</v>
      </c>
      <c r="K35" s="22"/>
      <c r="L35" s="22"/>
      <c r="M35" s="22"/>
      <c r="N35" s="22"/>
      <c r="O35" s="22"/>
      <c r="P35" s="22"/>
    </row>
    <row r="36" spans="1:16" ht="39" customHeight="1">
      <c r="A36" s="22"/>
      <c r="B36" s="35"/>
      <c r="C36" s="1141" t="s">
        <v>589</v>
      </c>
      <c r="D36" s="1142"/>
      <c r="E36" s="1143"/>
      <c r="F36" s="36">
        <v>9.24</v>
      </c>
      <c r="G36" s="37">
        <v>9.74</v>
      </c>
      <c r="H36" s="37">
        <v>9.75</v>
      </c>
      <c r="I36" s="37">
        <v>9.23</v>
      </c>
      <c r="J36" s="38">
        <v>8.6199999999999992</v>
      </c>
      <c r="K36" s="22"/>
      <c r="L36" s="22"/>
      <c r="M36" s="22"/>
      <c r="N36" s="22"/>
      <c r="O36" s="22"/>
      <c r="P36" s="22"/>
    </row>
    <row r="37" spans="1:16" ht="39" customHeight="1">
      <c r="A37" s="22"/>
      <c r="B37" s="35"/>
      <c r="C37" s="1141" t="s">
        <v>590</v>
      </c>
      <c r="D37" s="1142"/>
      <c r="E37" s="1143"/>
      <c r="F37" s="36">
        <v>5.95</v>
      </c>
      <c r="G37" s="37">
        <v>4.78</v>
      </c>
      <c r="H37" s="37">
        <v>4.18</v>
      </c>
      <c r="I37" s="37">
        <v>3.59</v>
      </c>
      <c r="J37" s="38">
        <v>5.6</v>
      </c>
      <c r="K37" s="22"/>
      <c r="L37" s="22"/>
      <c r="M37" s="22"/>
      <c r="N37" s="22"/>
      <c r="O37" s="22"/>
      <c r="P37" s="22"/>
    </row>
    <row r="38" spans="1:16" ht="39" customHeight="1">
      <c r="A38" s="22"/>
      <c r="B38" s="35"/>
      <c r="C38" s="1141" t="s">
        <v>591</v>
      </c>
      <c r="D38" s="1142"/>
      <c r="E38" s="1143"/>
      <c r="F38" s="36">
        <v>0.79</v>
      </c>
      <c r="G38" s="37">
        <v>0.82</v>
      </c>
      <c r="H38" s="37">
        <v>1.01</v>
      </c>
      <c r="I38" s="37">
        <v>0.9</v>
      </c>
      <c r="J38" s="38">
        <v>1.53</v>
      </c>
      <c r="K38" s="22"/>
      <c r="L38" s="22"/>
      <c r="M38" s="22"/>
      <c r="N38" s="22"/>
      <c r="O38" s="22"/>
      <c r="P38" s="22"/>
    </row>
    <row r="39" spans="1:16" ht="39" customHeight="1">
      <c r="A39" s="22"/>
      <c r="B39" s="35"/>
      <c r="C39" s="1141" t="s">
        <v>592</v>
      </c>
      <c r="D39" s="1142"/>
      <c r="E39" s="1143"/>
      <c r="F39" s="36">
        <v>3.32</v>
      </c>
      <c r="G39" s="37">
        <v>2.78</v>
      </c>
      <c r="H39" s="37">
        <v>2.1800000000000002</v>
      </c>
      <c r="I39" s="37">
        <v>1.68</v>
      </c>
      <c r="J39" s="38">
        <v>0.68</v>
      </c>
      <c r="K39" s="22"/>
      <c r="L39" s="22"/>
      <c r="M39" s="22"/>
      <c r="N39" s="22"/>
      <c r="O39" s="22"/>
      <c r="P39" s="22"/>
    </row>
    <row r="40" spans="1:16" ht="39" customHeight="1">
      <c r="A40" s="22"/>
      <c r="B40" s="35"/>
      <c r="C40" s="1141" t="s">
        <v>593</v>
      </c>
      <c r="D40" s="1142"/>
      <c r="E40" s="1143"/>
      <c r="F40" s="36">
        <v>1.35</v>
      </c>
      <c r="G40" s="37">
        <v>0.96</v>
      </c>
      <c r="H40" s="37">
        <v>0.91</v>
      </c>
      <c r="I40" s="37">
        <v>0.25</v>
      </c>
      <c r="J40" s="38">
        <v>0.66</v>
      </c>
      <c r="K40" s="22"/>
      <c r="L40" s="22"/>
      <c r="M40" s="22"/>
      <c r="N40" s="22"/>
      <c r="O40" s="22"/>
      <c r="P40" s="22"/>
    </row>
    <row r="41" spans="1:16" ht="39" customHeight="1">
      <c r="A41" s="22"/>
      <c r="B41" s="35"/>
      <c r="C41" s="1141" t="s">
        <v>594</v>
      </c>
      <c r="D41" s="1142"/>
      <c r="E41" s="1143"/>
      <c r="F41" s="36">
        <v>0.05</v>
      </c>
      <c r="G41" s="37">
        <v>0.06</v>
      </c>
      <c r="H41" s="37">
        <v>0.06</v>
      </c>
      <c r="I41" s="37">
        <v>0.41</v>
      </c>
      <c r="J41" s="38">
        <v>0.55000000000000004</v>
      </c>
      <c r="K41" s="22"/>
      <c r="L41" s="22"/>
      <c r="M41" s="22"/>
      <c r="N41" s="22"/>
      <c r="O41" s="22"/>
      <c r="P41" s="22"/>
    </row>
    <row r="42" spans="1:16" ht="39" customHeight="1">
      <c r="A42" s="22"/>
      <c r="B42" s="39"/>
      <c r="C42" s="1141" t="s">
        <v>595</v>
      </c>
      <c r="D42" s="1142"/>
      <c r="E42" s="1143"/>
      <c r="F42" s="36" t="s">
        <v>596</v>
      </c>
      <c r="G42" s="37" t="s">
        <v>597</v>
      </c>
      <c r="H42" s="37" t="s">
        <v>531</v>
      </c>
      <c r="I42" s="37" t="s">
        <v>531</v>
      </c>
      <c r="J42" s="38" t="s">
        <v>531</v>
      </c>
      <c r="K42" s="22"/>
      <c r="L42" s="22"/>
      <c r="M42" s="22"/>
      <c r="N42" s="22"/>
      <c r="O42" s="22"/>
      <c r="P42" s="22"/>
    </row>
    <row r="43" spans="1:16" ht="39" customHeight="1" thickBot="1">
      <c r="A43" s="22"/>
      <c r="B43" s="40"/>
      <c r="C43" s="1144" t="s">
        <v>598</v>
      </c>
      <c r="D43" s="1145"/>
      <c r="E43" s="1146"/>
      <c r="F43" s="41">
        <v>0.02</v>
      </c>
      <c r="G43" s="42">
        <v>0.01</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T6DeNx0DqTHzmgW4k3cisDa4Yw7TfBtxpvSETduEB6DenA1E4wiBwviSomkh76frKj+s8NQhRXbCt2IZByGsQ==" saltValue="jijs317XKU297vf30FXk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149" t="s">
        <v>11</v>
      </c>
      <c r="C45" s="1150"/>
      <c r="D45" s="58"/>
      <c r="E45" s="1155" t="s">
        <v>12</v>
      </c>
      <c r="F45" s="1155"/>
      <c r="G45" s="1155"/>
      <c r="H45" s="1155"/>
      <c r="I45" s="1155"/>
      <c r="J45" s="1156"/>
      <c r="K45" s="59">
        <v>2874</v>
      </c>
      <c r="L45" s="60">
        <v>2646</v>
      </c>
      <c r="M45" s="60">
        <v>2874</v>
      </c>
      <c r="N45" s="60">
        <v>2493</v>
      </c>
      <c r="O45" s="61">
        <v>2647</v>
      </c>
      <c r="P45" s="48"/>
      <c r="Q45" s="48"/>
      <c r="R45" s="48"/>
      <c r="S45" s="48"/>
      <c r="T45" s="48"/>
      <c r="U45" s="48"/>
    </row>
    <row r="46" spans="1:21" ht="30.75" customHeight="1">
      <c r="A46" s="48"/>
      <c r="B46" s="1151"/>
      <c r="C46" s="1152"/>
      <c r="D46" s="62"/>
      <c r="E46" s="1157" t="s">
        <v>13</v>
      </c>
      <c r="F46" s="1157"/>
      <c r="G46" s="1157"/>
      <c r="H46" s="1157"/>
      <c r="I46" s="1157"/>
      <c r="J46" s="1158"/>
      <c r="K46" s="63" t="s">
        <v>531</v>
      </c>
      <c r="L46" s="64" t="s">
        <v>531</v>
      </c>
      <c r="M46" s="64" t="s">
        <v>531</v>
      </c>
      <c r="N46" s="64" t="s">
        <v>531</v>
      </c>
      <c r="O46" s="65" t="s">
        <v>531</v>
      </c>
      <c r="P46" s="48"/>
      <c r="Q46" s="48"/>
      <c r="R46" s="48"/>
      <c r="S46" s="48"/>
      <c r="T46" s="48"/>
      <c r="U46" s="48"/>
    </row>
    <row r="47" spans="1:21" ht="30.75" customHeight="1">
      <c r="A47" s="48"/>
      <c r="B47" s="1151"/>
      <c r="C47" s="1152"/>
      <c r="D47" s="62"/>
      <c r="E47" s="1157" t="s">
        <v>14</v>
      </c>
      <c r="F47" s="1157"/>
      <c r="G47" s="1157"/>
      <c r="H47" s="1157"/>
      <c r="I47" s="1157"/>
      <c r="J47" s="1158"/>
      <c r="K47" s="63">
        <v>1</v>
      </c>
      <c r="L47" s="64">
        <v>1</v>
      </c>
      <c r="M47" s="64">
        <v>1</v>
      </c>
      <c r="N47" s="64">
        <v>1</v>
      </c>
      <c r="O47" s="65">
        <v>1</v>
      </c>
      <c r="P47" s="48"/>
      <c r="Q47" s="48"/>
      <c r="R47" s="48"/>
      <c r="S47" s="48"/>
      <c r="T47" s="48"/>
      <c r="U47" s="48"/>
    </row>
    <row r="48" spans="1:21" ht="30.75" customHeight="1">
      <c r="A48" s="48"/>
      <c r="B48" s="1151"/>
      <c r="C48" s="1152"/>
      <c r="D48" s="62"/>
      <c r="E48" s="1157" t="s">
        <v>15</v>
      </c>
      <c r="F48" s="1157"/>
      <c r="G48" s="1157"/>
      <c r="H48" s="1157"/>
      <c r="I48" s="1157"/>
      <c r="J48" s="1158"/>
      <c r="K48" s="63">
        <v>574</v>
      </c>
      <c r="L48" s="64">
        <v>583</v>
      </c>
      <c r="M48" s="64">
        <v>562</v>
      </c>
      <c r="N48" s="64">
        <v>497</v>
      </c>
      <c r="O48" s="65">
        <v>549</v>
      </c>
      <c r="P48" s="48"/>
      <c r="Q48" s="48"/>
      <c r="R48" s="48"/>
      <c r="S48" s="48"/>
      <c r="T48" s="48"/>
      <c r="U48" s="48"/>
    </row>
    <row r="49" spans="1:21" ht="30.75" customHeight="1">
      <c r="A49" s="48"/>
      <c r="B49" s="1151"/>
      <c r="C49" s="1152"/>
      <c r="D49" s="62"/>
      <c r="E49" s="1157" t="s">
        <v>16</v>
      </c>
      <c r="F49" s="1157"/>
      <c r="G49" s="1157"/>
      <c r="H49" s="1157"/>
      <c r="I49" s="1157"/>
      <c r="J49" s="1158"/>
      <c r="K49" s="63" t="s">
        <v>531</v>
      </c>
      <c r="L49" s="64" t="s">
        <v>531</v>
      </c>
      <c r="M49" s="64" t="s">
        <v>531</v>
      </c>
      <c r="N49" s="64" t="s">
        <v>531</v>
      </c>
      <c r="O49" s="65" t="s">
        <v>531</v>
      </c>
      <c r="P49" s="48"/>
      <c r="Q49" s="48"/>
      <c r="R49" s="48"/>
      <c r="S49" s="48"/>
      <c r="T49" s="48"/>
      <c r="U49" s="48"/>
    </row>
    <row r="50" spans="1:21" ht="30.75" customHeight="1">
      <c r="A50" s="48"/>
      <c r="B50" s="1151"/>
      <c r="C50" s="1152"/>
      <c r="D50" s="62"/>
      <c r="E50" s="1157" t="s">
        <v>17</v>
      </c>
      <c r="F50" s="1157"/>
      <c r="G50" s="1157"/>
      <c r="H50" s="1157"/>
      <c r="I50" s="1157"/>
      <c r="J50" s="1158"/>
      <c r="K50" s="63">
        <v>48</v>
      </c>
      <c r="L50" s="64">
        <v>67</v>
      </c>
      <c r="M50" s="64">
        <v>70</v>
      </c>
      <c r="N50" s="64">
        <v>74</v>
      </c>
      <c r="O50" s="65">
        <v>68</v>
      </c>
      <c r="P50" s="48"/>
      <c r="Q50" s="48"/>
      <c r="R50" s="48"/>
      <c r="S50" s="48"/>
      <c r="T50" s="48"/>
      <c r="U50" s="48"/>
    </row>
    <row r="51" spans="1:21" ht="30.75" customHeight="1">
      <c r="A51" s="48"/>
      <c r="B51" s="1153"/>
      <c r="C51" s="1154"/>
      <c r="D51" s="66"/>
      <c r="E51" s="1157" t="s">
        <v>18</v>
      </c>
      <c r="F51" s="1157"/>
      <c r="G51" s="1157"/>
      <c r="H51" s="1157"/>
      <c r="I51" s="1157"/>
      <c r="J51" s="1158"/>
      <c r="K51" s="63" t="s">
        <v>531</v>
      </c>
      <c r="L51" s="64" t="s">
        <v>531</v>
      </c>
      <c r="M51" s="64" t="s">
        <v>531</v>
      </c>
      <c r="N51" s="64" t="s">
        <v>531</v>
      </c>
      <c r="O51" s="65" t="s">
        <v>531</v>
      </c>
      <c r="P51" s="48"/>
      <c r="Q51" s="48"/>
      <c r="R51" s="48"/>
      <c r="S51" s="48"/>
      <c r="T51" s="48"/>
      <c r="U51" s="48"/>
    </row>
    <row r="52" spans="1:21" ht="30.75" customHeight="1">
      <c r="A52" s="48"/>
      <c r="B52" s="1159" t="s">
        <v>19</v>
      </c>
      <c r="C52" s="1160"/>
      <c r="D52" s="66"/>
      <c r="E52" s="1157" t="s">
        <v>20</v>
      </c>
      <c r="F52" s="1157"/>
      <c r="G52" s="1157"/>
      <c r="H52" s="1157"/>
      <c r="I52" s="1157"/>
      <c r="J52" s="1158"/>
      <c r="K52" s="63">
        <v>2215</v>
      </c>
      <c r="L52" s="64">
        <v>2091</v>
      </c>
      <c r="M52" s="64">
        <v>2103</v>
      </c>
      <c r="N52" s="64">
        <v>2050</v>
      </c>
      <c r="O52" s="65">
        <v>2204</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1282</v>
      </c>
      <c r="L53" s="69">
        <v>1206</v>
      </c>
      <c r="M53" s="69">
        <v>1404</v>
      </c>
      <c r="N53" s="69">
        <v>1015</v>
      </c>
      <c r="O53" s="70">
        <v>1061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c r="B57" s="1165" t="s">
        <v>25</v>
      </c>
      <c r="C57" s="1166"/>
      <c r="D57" s="1169" t="s">
        <v>26</v>
      </c>
      <c r="E57" s="1170"/>
      <c r="F57" s="1170"/>
      <c r="G57" s="1170"/>
      <c r="H57" s="1170"/>
      <c r="I57" s="1170"/>
      <c r="J57" s="1171"/>
      <c r="K57" s="83">
        <v>328</v>
      </c>
      <c r="L57" s="84">
        <v>328</v>
      </c>
      <c r="M57" s="84">
        <v>373</v>
      </c>
      <c r="N57" s="84">
        <v>106</v>
      </c>
      <c r="O57" s="85">
        <v>112</v>
      </c>
    </row>
    <row r="58" spans="1:21" ht="31.5" customHeight="1" thickBot="1">
      <c r="B58" s="1167"/>
      <c r="C58" s="1168"/>
      <c r="D58" s="1172" t="s">
        <v>27</v>
      </c>
      <c r="E58" s="1173"/>
      <c r="F58" s="1173"/>
      <c r="G58" s="1173"/>
      <c r="H58" s="1173"/>
      <c r="I58" s="1173"/>
      <c r="J58" s="1174"/>
      <c r="K58" s="86">
        <v>7</v>
      </c>
      <c r="L58" s="87">
        <v>8</v>
      </c>
      <c r="M58" s="87">
        <v>8</v>
      </c>
      <c r="N58" s="87">
        <v>9</v>
      </c>
      <c r="O58" s="88">
        <v>10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idaEai5Esy2GQv3VMI33YQKa+oM+qUFqXsjCIFfmKFQO5xHvIvpgKkdR+tPCN1Px5BnxKOISGAhxKtZQYlGow==" saltValue="4FAhV80c0l4Tqf9RneDJ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573</v>
      </c>
      <c r="J40" s="100" t="s">
        <v>574</v>
      </c>
      <c r="K40" s="100" t="s">
        <v>575</v>
      </c>
      <c r="L40" s="100" t="s">
        <v>576</v>
      </c>
      <c r="M40" s="101" t="s">
        <v>577</v>
      </c>
    </row>
    <row r="41" spans="2:13" ht="27.75" customHeight="1">
      <c r="B41" s="1175" t="s">
        <v>30</v>
      </c>
      <c r="C41" s="1176"/>
      <c r="D41" s="102"/>
      <c r="E41" s="1181" t="s">
        <v>31</v>
      </c>
      <c r="F41" s="1181"/>
      <c r="G41" s="1181"/>
      <c r="H41" s="1182"/>
      <c r="I41" s="346">
        <v>25693</v>
      </c>
      <c r="J41" s="347">
        <v>25206</v>
      </c>
      <c r="K41" s="347">
        <v>24516</v>
      </c>
      <c r="L41" s="347">
        <v>24316</v>
      </c>
      <c r="M41" s="348">
        <v>23423</v>
      </c>
    </row>
    <row r="42" spans="2:13" ht="27.75" customHeight="1">
      <c r="B42" s="1177"/>
      <c r="C42" s="1178"/>
      <c r="D42" s="103"/>
      <c r="E42" s="1183" t="s">
        <v>32</v>
      </c>
      <c r="F42" s="1183"/>
      <c r="G42" s="1183"/>
      <c r="H42" s="1184"/>
      <c r="I42" s="349" t="s">
        <v>531</v>
      </c>
      <c r="J42" s="350" t="s">
        <v>531</v>
      </c>
      <c r="K42" s="350" t="s">
        <v>531</v>
      </c>
      <c r="L42" s="350" t="s">
        <v>531</v>
      </c>
      <c r="M42" s="351" t="s">
        <v>531</v>
      </c>
    </row>
    <row r="43" spans="2:13" ht="27.75" customHeight="1">
      <c r="B43" s="1177"/>
      <c r="C43" s="1178"/>
      <c r="D43" s="103"/>
      <c r="E43" s="1183" t="s">
        <v>33</v>
      </c>
      <c r="F43" s="1183"/>
      <c r="G43" s="1183"/>
      <c r="H43" s="1184"/>
      <c r="I43" s="349">
        <v>5727</v>
      </c>
      <c r="J43" s="350">
        <v>6318</v>
      </c>
      <c r="K43" s="350">
        <v>6621</v>
      </c>
      <c r="L43" s="350">
        <v>5546</v>
      </c>
      <c r="M43" s="351">
        <v>5033</v>
      </c>
    </row>
    <row r="44" spans="2:13" ht="27.75" customHeight="1">
      <c r="B44" s="1177"/>
      <c r="C44" s="1178"/>
      <c r="D44" s="103"/>
      <c r="E44" s="1183" t="s">
        <v>34</v>
      </c>
      <c r="F44" s="1183"/>
      <c r="G44" s="1183"/>
      <c r="H44" s="1184"/>
      <c r="I44" s="349">
        <v>387</v>
      </c>
      <c r="J44" s="350">
        <v>340</v>
      </c>
      <c r="K44" s="350">
        <v>267</v>
      </c>
      <c r="L44" s="350">
        <v>195</v>
      </c>
      <c r="M44" s="351">
        <v>249</v>
      </c>
    </row>
    <row r="45" spans="2:13" ht="27.75" customHeight="1">
      <c r="B45" s="1177"/>
      <c r="C45" s="1178"/>
      <c r="D45" s="103"/>
      <c r="E45" s="1183" t="s">
        <v>35</v>
      </c>
      <c r="F45" s="1183"/>
      <c r="G45" s="1183"/>
      <c r="H45" s="1184"/>
      <c r="I45" s="349">
        <v>4254</v>
      </c>
      <c r="J45" s="350">
        <v>4046</v>
      </c>
      <c r="K45" s="350">
        <v>3810</v>
      </c>
      <c r="L45" s="350">
        <v>3595</v>
      </c>
      <c r="M45" s="351">
        <v>3560</v>
      </c>
    </row>
    <row r="46" spans="2:13" ht="27.75" customHeight="1">
      <c r="B46" s="1177"/>
      <c r="C46" s="1178"/>
      <c r="D46" s="104"/>
      <c r="E46" s="1183" t="s">
        <v>36</v>
      </c>
      <c r="F46" s="1183"/>
      <c r="G46" s="1183"/>
      <c r="H46" s="1184"/>
      <c r="I46" s="349" t="s">
        <v>531</v>
      </c>
      <c r="J46" s="350" t="s">
        <v>531</v>
      </c>
      <c r="K46" s="350" t="s">
        <v>531</v>
      </c>
      <c r="L46" s="350" t="s">
        <v>531</v>
      </c>
      <c r="M46" s="351" t="s">
        <v>531</v>
      </c>
    </row>
    <row r="47" spans="2:13" ht="27.75" customHeight="1">
      <c r="B47" s="1177"/>
      <c r="C47" s="1178"/>
      <c r="D47" s="105"/>
      <c r="E47" s="1185" t="s">
        <v>37</v>
      </c>
      <c r="F47" s="1186"/>
      <c r="G47" s="1186"/>
      <c r="H47" s="1187"/>
      <c r="I47" s="349" t="s">
        <v>531</v>
      </c>
      <c r="J47" s="350" t="s">
        <v>531</v>
      </c>
      <c r="K47" s="350" t="s">
        <v>531</v>
      </c>
      <c r="L47" s="350" t="s">
        <v>531</v>
      </c>
      <c r="M47" s="351" t="s">
        <v>531</v>
      </c>
    </row>
    <row r="48" spans="2:13" ht="27.75" customHeight="1">
      <c r="B48" s="1177"/>
      <c r="C48" s="1178"/>
      <c r="D48" s="103"/>
      <c r="E48" s="1183" t="s">
        <v>38</v>
      </c>
      <c r="F48" s="1183"/>
      <c r="G48" s="1183"/>
      <c r="H48" s="1184"/>
      <c r="I48" s="349" t="s">
        <v>531</v>
      </c>
      <c r="J48" s="350" t="s">
        <v>531</v>
      </c>
      <c r="K48" s="350" t="s">
        <v>531</v>
      </c>
      <c r="L48" s="350" t="s">
        <v>531</v>
      </c>
      <c r="M48" s="351" t="s">
        <v>531</v>
      </c>
    </row>
    <row r="49" spans="2:13" ht="27.75" customHeight="1">
      <c r="B49" s="1179"/>
      <c r="C49" s="1180"/>
      <c r="D49" s="103"/>
      <c r="E49" s="1183" t="s">
        <v>39</v>
      </c>
      <c r="F49" s="1183"/>
      <c r="G49" s="1183"/>
      <c r="H49" s="1184"/>
      <c r="I49" s="349" t="s">
        <v>531</v>
      </c>
      <c r="J49" s="350" t="s">
        <v>531</v>
      </c>
      <c r="K49" s="350" t="s">
        <v>531</v>
      </c>
      <c r="L49" s="350" t="s">
        <v>531</v>
      </c>
      <c r="M49" s="351" t="s">
        <v>531</v>
      </c>
    </row>
    <row r="50" spans="2:13" ht="27.75" customHeight="1">
      <c r="B50" s="1188" t="s">
        <v>40</v>
      </c>
      <c r="C50" s="1189"/>
      <c r="D50" s="106"/>
      <c r="E50" s="1183" t="s">
        <v>41</v>
      </c>
      <c r="F50" s="1183"/>
      <c r="G50" s="1183"/>
      <c r="H50" s="1184"/>
      <c r="I50" s="349">
        <v>3188</v>
      </c>
      <c r="J50" s="350">
        <v>3366</v>
      </c>
      <c r="K50" s="350">
        <v>3168</v>
      </c>
      <c r="L50" s="350">
        <v>3361</v>
      </c>
      <c r="M50" s="351">
        <v>4042</v>
      </c>
    </row>
    <row r="51" spans="2:13" ht="27.75" customHeight="1">
      <c r="B51" s="1177"/>
      <c r="C51" s="1178"/>
      <c r="D51" s="103"/>
      <c r="E51" s="1183" t="s">
        <v>42</v>
      </c>
      <c r="F51" s="1183"/>
      <c r="G51" s="1183"/>
      <c r="H51" s="1184"/>
      <c r="I51" s="349">
        <v>227</v>
      </c>
      <c r="J51" s="350">
        <v>181</v>
      </c>
      <c r="K51" s="350">
        <v>134</v>
      </c>
      <c r="L51" s="350">
        <v>96</v>
      </c>
      <c r="M51" s="351">
        <v>64</v>
      </c>
    </row>
    <row r="52" spans="2:13" ht="27.75" customHeight="1">
      <c r="B52" s="1179"/>
      <c r="C52" s="1180"/>
      <c r="D52" s="103"/>
      <c r="E52" s="1183" t="s">
        <v>43</v>
      </c>
      <c r="F52" s="1183"/>
      <c r="G52" s="1183"/>
      <c r="H52" s="1184"/>
      <c r="I52" s="349">
        <v>21894</v>
      </c>
      <c r="J52" s="350">
        <v>21320</v>
      </c>
      <c r="K52" s="350">
        <v>20842</v>
      </c>
      <c r="L52" s="350">
        <v>20272</v>
      </c>
      <c r="M52" s="351">
        <v>20019</v>
      </c>
    </row>
    <row r="53" spans="2:13" ht="27.75" customHeight="1" thickBot="1">
      <c r="B53" s="1190" t="s">
        <v>44</v>
      </c>
      <c r="C53" s="1191"/>
      <c r="D53" s="107"/>
      <c r="E53" s="1192" t="s">
        <v>45</v>
      </c>
      <c r="F53" s="1192"/>
      <c r="G53" s="1192"/>
      <c r="H53" s="1193"/>
      <c r="I53" s="352">
        <v>10752</v>
      </c>
      <c r="J53" s="353">
        <v>11042</v>
      </c>
      <c r="K53" s="353">
        <v>11071</v>
      </c>
      <c r="L53" s="353">
        <v>9923</v>
      </c>
      <c r="M53" s="354">
        <v>8140</v>
      </c>
    </row>
    <row r="54" spans="2:13" ht="27.75" customHeight="1">
      <c r="B54" s="108" t="s">
        <v>46</v>
      </c>
      <c r="C54" s="109"/>
      <c r="D54" s="109"/>
      <c r="E54" s="110"/>
      <c r="F54" s="110"/>
      <c r="G54" s="110"/>
      <c r="H54" s="110"/>
      <c r="I54" s="111"/>
      <c r="J54" s="111"/>
      <c r="K54" s="111"/>
      <c r="L54" s="111"/>
      <c r="M54" s="111"/>
    </row>
    <row r="55" spans="2:13"/>
  </sheetData>
  <sheetProtection algorithmName="SHA-512" hashValue="wiyZJkjEq8PJxEn9lEzpLruHvKlO6dg9+bdWA3qfx1u1Xch6V6yFVUxcV9EThU9taHL0i9eHn6K3IiMVrjgxgA==" saltValue="UI14bA0UkT6V9FvZbe39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575</v>
      </c>
      <c r="G54" s="116" t="s">
        <v>576</v>
      </c>
      <c r="H54" s="117" t="s">
        <v>577</v>
      </c>
    </row>
    <row r="55" spans="2:8" ht="52.5" customHeight="1">
      <c r="B55" s="118"/>
      <c r="C55" s="1202" t="s">
        <v>48</v>
      </c>
      <c r="D55" s="1202"/>
      <c r="E55" s="1203"/>
      <c r="F55" s="119">
        <v>1782</v>
      </c>
      <c r="G55" s="119">
        <v>1682</v>
      </c>
      <c r="H55" s="120">
        <v>2028</v>
      </c>
    </row>
    <row r="56" spans="2:8" ht="52.5" customHeight="1">
      <c r="B56" s="121"/>
      <c r="C56" s="1204" t="s">
        <v>49</v>
      </c>
      <c r="D56" s="1204"/>
      <c r="E56" s="1205"/>
      <c r="F56" s="122">
        <v>106</v>
      </c>
      <c r="G56" s="122">
        <v>112</v>
      </c>
      <c r="H56" s="123">
        <v>111</v>
      </c>
    </row>
    <row r="57" spans="2:8" ht="53.25" customHeight="1">
      <c r="B57" s="121"/>
      <c r="C57" s="1206" t="s">
        <v>50</v>
      </c>
      <c r="D57" s="1206"/>
      <c r="E57" s="1207"/>
      <c r="F57" s="124">
        <v>2238</v>
      </c>
      <c r="G57" s="124">
        <v>2339</v>
      </c>
      <c r="H57" s="125">
        <v>2590</v>
      </c>
    </row>
    <row r="58" spans="2:8" ht="45.75" customHeight="1">
      <c r="B58" s="126"/>
      <c r="C58" s="1194" t="s">
        <v>605</v>
      </c>
      <c r="D58" s="1195"/>
      <c r="E58" s="1196"/>
      <c r="F58" s="127">
        <v>1855</v>
      </c>
      <c r="G58" s="127">
        <v>1803</v>
      </c>
      <c r="H58" s="128">
        <v>1802</v>
      </c>
    </row>
    <row r="59" spans="2:8" ht="45.75" customHeight="1">
      <c r="B59" s="126"/>
      <c r="C59" s="1194" t="s">
        <v>606</v>
      </c>
      <c r="D59" s="1195"/>
      <c r="E59" s="1196"/>
      <c r="F59" s="127">
        <v>277</v>
      </c>
      <c r="G59" s="127">
        <v>409</v>
      </c>
      <c r="H59" s="128">
        <v>651</v>
      </c>
    </row>
    <row r="60" spans="2:8" ht="45.75" customHeight="1">
      <c r="B60" s="126"/>
      <c r="C60" s="1194" t="s">
        <v>607</v>
      </c>
      <c r="D60" s="1195"/>
      <c r="E60" s="1196"/>
      <c r="F60" s="127">
        <v>6</v>
      </c>
      <c r="G60" s="127">
        <v>40</v>
      </c>
      <c r="H60" s="128">
        <v>44</v>
      </c>
    </row>
    <row r="61" spans="2:8" ht="45.75" customHeight="1">
      <c r="B61" s="126"/>
      <c r="C61" s="1194" t="s">
        <v>608</v>
      </c>
      <c r="D61" s="1195"/>
      <c r="E61" s="1196"/>
      <c r="F61" s="127">
        <v>38</v>
      </c>
      <c r="G61" s="127">
        <v>33</v>
      </c>
      <c r="H61" s="128">
        <v>33</v>
      </c>
    </row>
    <row r="62" spans="2:8" ht="45.75" customHeight="1" thickBot="1">
      <c r="B62" s="129"/>
      <c r="C62" s="1197" t="s">
        <v>609</v>
      </c>
      <c r="D62" s="1198"/>
      <c r="E62" s="1199"/>
      <c r="F62" s="130">
        <v>28</v>
      </c>
      <c r="G62" s="130">
        <v>19</v>
      </c>
      <c r="H62" s="131">
        <v>23</v>
      </c>
    </row>
    <row r="63" spans="2:8" ht="52.5" customHeight="1" thickBot="1">
      <c r="B63" s="132"/>
      <c r="C63" s="1200" t="s">
        <v>51</v>
      </c>
      <c r="D63" s="1200"/>
      <c r="E63" s="1201"/>
      <c r="F63" s="133">
        <v>4126</v>
      </c>
      <c r="G63" s="133">
        <v>4133</v>
      </c>
      <c r="H63" s="134">
        <v>4728</v>
      </c>
    </row>
    <row r="64" spans="2:8"/>
  </sheetData>
  <sheetProtection algorithmName="SHA-512" hashValue="jissPzuo58AUyl3bEmjZkZuN2QwdyNPAvLidDv/9mzfu5EYQIEzPjLuCz1IcxmFAKr4RdvNdttPfWL0dJip4Lw==" saltValue="VDYzwhmVkqZvrhu26K/p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570</v>
      </c>
      <c r="G2" s="148"/>
      <c r="H2" s="149"/>
    </row>
    <row r="3" spans="1:8">
      <c r="A3" s="145" t="s">
        <v>563</v>
      </c>
      <c r="B3" s="150"/>
      <c r="C3" s="151"/>
      <c r="D3" s="152">
        <v>59527</v>
      </c>
      <c r="E3" s="153"/>
      <c r="F3" s="154">
        <v>88968</v>
      </c>
      <c r="G3" s="155"/>
      <c r="H3" s="156"/>
    </row>
    <row r="4" spans="1:8">
      <c r="A4" s="157"/>
      <c r="B4" s="158"/>
      <c r="C4" s="159"/>
      <c r="D4" s="160">
        <v>33261</v>
      </c>
      <c r="E4" s="161"/>
      <c r="F4" s="162">
        <v>45482</v>
      </c>
      <c r="G4" s="163"/>
      <c r="H4" s="164"/>
    </row>
    <row r="5" spans="1:8">
      <c r="A5" s="145" t="s">
        <v>565</v>
      </c>
      <c r="B5" s="150"/>
      <c r="C5" s="151"/>
      <c r="D5" s="152">
        <v>37314</v>
      </c>
      <c r="E5" s="153"/>
      <c r="F5" s="154">
        <v>85173</v>
      </c>
      <c r="G5" s="155"/>
      <c r="H5" s="156"/>
    </row>
    <row r="6" spans="1:8">
      <c r="A6" s="157"/>
      <c r="B6" s="158"/>
      <c r="C6" s="159"/>
      <c r="D6" s="160">
        <v>26611</v>
      </c>
      <c r="E6" s="161"/>
      <c r="F6" s="162">
        <v>43913</v>
      </c>
      <c r="G6" s="163"/>
      <c r="H6" s="164"/>
    </row>
    <row r="7" spans="1:8">
      <c r="A7" s="145" t="s">
        <v>566</v>
      </c>
      <c r="B7" s="150"/>
      <c r="C7" s="151"/>
      <c r="D7" s="152">
        <v>56429</v>
      </c>
      <c r="E7" s="153"/>
      <c r="F7" s="154">
        <v>94081</v>
      </c>
      <c r="G7" s="155"/>
      <c r="H7" s="156"/>
    </row>
    <row r="8" spans="1:8">
      <c r="A8" s="157"/>
      <c r="B8" s="158"/>
      <c r="C8" s="159"/>
      <c r="D8" s="160">
        <v>34132</v>
      </c>
      <c r="E8" s="161"/>
      <c r="F8" s="162">
        <v>48949</v>
      </c>
      <c r="G8" s="163"/>
      <c r="H8" s="164"/>
    </row>
    <row r="9" spans="1:8">
      <c r="A9" s="145" t="s">
        <v>567</v>
      </c>
      <c r="B9" s="150"/>
      <c r="C9" s="151"/>
      <c r="D9" s="152">
        <v>79343</v>
      </c>
      <c r="E9" s="153"/>
      <c r="F9" s="154">
        <v>92632</v>
      </c>
      <c r="G9" s="155"/>
      <c r="H9" s="156"/>
    </row>
    <row r="10" spans="1:8">
      <c r="A10" s="157"/>
      <c r="B10" s="158"/>
      <c r="C10" s="159"/>
      <c r="D10" s="160">
        <v>59649</v>
      </c>
      <c r="E10" s="161"/>
      <c r="F10" s="162">
        <v>47978</v>
      </c>
      <c r="G10" s="163"/>
      <c r="H10" s="164"/>
    </row>
    <row r="11" spans="1:8">
      <c r="A11" s="145" t="s">
        <v>568</v>
      </c>
      <c r="B11" s="150"/>
      <c r="C11" s="151"/>
      <c r="D11" s="152">
        <v>50131</v>
      </c>
      <c r="E11" s="153"/>
      <c r="F11" s="154">
        <v>96469</v>
      </c>
      <c r="G11" s="155"/>
      <c r="H11" s="156"/>
    </row>
    <row r="12" spans="1:8">
      <c r="A12" s="157"/>
      <c r="B12" s="158"/>
      <c r="C12" s="165"/>
      <c r="D12" s="160">
        <v>34071</v>
      </c>
      <c r="E12" s="161"/>
      <c r="F12" s="162">
        <v>49775</v>
      </c>
      <c r="G12" s="163"/>
      <c r="H12" s="164"/>
    </row>
    <row r="13" spans="1:8">
      <c r="A13" s="145"/>
      <c r="B13" s="150"/>
      <c r="C13" s="166"/>
      <c r="D13" s="167">
        <v>56549</v>
      </c>
      <c r="E13" s="168"/>
      <c r="F13" s="169">
        <v>91465</v>
      </c>
      <c r="G13" s="170"/>
      <c r="H13" s="156"/>
    </row>
    <row r="14" spans="1:8">
      <c r="A14" s="157"/>
      <c r="B14" s="158"/>
      <c r="C14" s="159"/>
      <c r="D14" s="160">
        <v>37545</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3.25</v>
      </c>
      <c r="C19" s="171">
        <f>ROUND(VALUE(SUBSTITUTE(実質収支比率等に係る経年分析!G$48,"▲","-")),2)</f>
        <v>2.14</v>
      </c>
      <c r="D19" s="171">
        <f>ROUND(VALUE(SUBSTITUTE(実質収支比率等に係る経年分析!H$48,"▲","-")),2)</f>
        <v>1.64</v>
      </c>
      <c r="E19" s="171">
        <f>ROUND(VALUE(SUBSTITUTE(実質収支比率等に係る経年分析!I$48,"▲","-")),2)</f>
        <v>1.17</v>
      </c>
      <c r="F19" s="171">
        <f>ROUND(VALUE(SUBSTITUTE(実質収支比率等に係る経年分析!J$48,"▲","-")),2)</f>
        <v>3.4</v>
      </c>
    </row>
    <row r="20" spans="1:11">
      <c r="A20" s="171" t="s">
        <v>55</v>
      </c>
      <c r="B20" s="171">
        <f>ROUND(VALUE(SUBSTITUTE(実質収支比率等に係る経年分析!F$47,"▲","-")),2)</f>
        <v>18.48</v>
      </c>
      <c r="C20" s="171">
        <f>ROUND(VALUE(SUBSTITUTE(実質収支比率等に係る経年分析!G$47,"▲","-")),2)</f>
        <v>17.8</v>
      </c>
      <c r="D20" s="171">
        <f>ROUND(VALUE(SUBSTITUTE(実質収支比率等に係る経年分析!H$47,"▲","-")),2)</f>
        <v>16.29</v>
      </c>
      <c r="E20" s="171">
        <f>ROUND(VALUE(SUBSTITUTE(実質収支比率等に係る経年分析!I$47,"▲","-")),2)</f>
        <v>15.09</v>
      </c>
      <c r="F20" s="171">
        <f>ROUND(VALUE(SUBSTITUTE(実質収支比率等に係る経年分析!J$47,"▲","-")),2)</f>
        <v>17.5</v>
      </c>
    </row>
    <row r="21" spans="1:11">
      <c r="A21" s="171" t="s">
        <v>56</v>
      </c>
      <c r="B21" s="171">
        <f>IF(ISNUMBER(VALUE(SUBSTITUTE(実質収支比率等に係る経年分析!F$49,"▲","-"))),ROUND(VALUE(SUBSTITUTE(実質収支比率等に係る経年分析!F$49,"▲","-")),2),NA())</f>
        <v>-3.2</v>
      </c>
      <c r="C21" s="171">
        <f>IF(ISNUMBER(VALUE(SUBSTITUTE(実質収支比率等に係る経年分析!G$49,"▲","-"))),ROUND(VALUE(SUBSTITUTE(実質収支比率等に係る経年分析!G$49,"▲","-")),2),NA())</f>
        <v>-2.2599999999999998</v>
      </c>
      <c r="D21" s="171">
        <f>IF(ISNUMBER(VALUE(SUBSTITUTE(実質収支比率等に係る経年分析!H$49,"▲","-"))),ROUND(VALUE(SUBSTITUTE(実質収支比率等に係る経年分析!H$49,"▲","-")),2),NA())</f>
        <v>-2.15</v>
      </c>
      <c r="E21" s="171">
        <f>IF(ISNUMBER(VALUE(SUBSTITUTE(実質収支比率等に係る経年分析!I$49,"▲","-"))),ROUND(VALUE(SUBSTITUTE(実質収支比率等に係る経年分析!I$49,"▲","-")),2),NA())</f>
        <v>-1.33</v>
      </c>
      <c r="F21" s="171">
        <f>IF(ISNUMBER(VALUE(SUBSTITUTE(実質収支比率等に係る経年分析!J$49,"▲","-"))),ROUND(VALUE(SUBSTITUTE(実質収支比率等に係る経年分析!J$49,"▲","-")),2),NA())</f>
        <v>5.26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1.82</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0.7</v>
      </c>
      <c r="E28" s="172" t="e">
        <f>IF(ROUND(VALUE(SUBSTITUTE(連結実質赤字比率に係る赤字・黒字の構成分析!G$42,"▲", "-")), 2) &gt;= 0, ABS(ROUND(VALUE(SUBSTITUTE(連結実質赤字比率に係る赤字・黒字の構成分析!G$42,"▲", "-")), 2)), NA())</f>
        <v>#N/A</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0.55000000000000004</v>
      </c>
    </row>
    <row r="30" spans="1:11">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1.35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0.96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0.91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0.66</v>
      </c>
    </row>
    <row r="31" spans="1:11">
      <c r="A31" s="172" t="str">
        <f>IF(連結実質赤字比率に係る赤字・黒字の構成分析!C$39="",NA(),連結実質赤字比率に係る赤字・黒字の構成分析!C$39)</f>
        <v>介護老人保健施設事業特別会計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3.32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2.78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2.1800000000000002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1.68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0.68</v>
      </c>
    </row>
    <row r="32" spans="1:11">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1.53</v>
      </c>
    </row>
    <row r="33" spans="1:16">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5.95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5.6</v>
      </c>
    </row>
    <row r="34" spans="1:16">
      <c r="A34" s="172" t="str">
        <f>IF(連結実質赤字比率に係る赤字・黒字の構成分析!C$36="",NA(),連結実質赤字比率に係る赤字・黒字の構成分析!C$36)</f>
        <v>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9.24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9.74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9.23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8.6199999999999992</v>
      </c>
    </row>
    <row r="35" spans="1:16">
      <c r="A35" s="172" t="str">
        <f>IF(連結実質赤字比率に係る赤字・黒字の構成分析!C$35="",NA(),連結実質赤字比率に係る赤字・黒字の構成分析!C$35)</f>
        <v>病院事業特別会計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4.7699999999999996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9.74</v>
      </c>
    </row>
    <row r="36" spans="1:16">
      <c r="A36" s="172" t="str">
        <f>IF(連結実質赤字比率に係る赤字・黒字の構成分析!C$34="",NA(),連結実質赤字比率に係る赤字・黒字の構成分析!C$34)</f>
        <v>住宅新築資金等貸付事業特別会計</v>
      </c>
      <c r="B36" s="172">
        <f>IF(ROUND(VALUE(SUBSTITUTE(連結実質赤字比率に係る赤字・黒字の構成分析!F$34,"▲", "-")), 2) &lt; 0, ABS(ROUND(VALUE(SUBSTITUTE(連結実質赤字比率に係る赤字・黒字の構成分析!F$34,"▲", "-")), 2)), NA())</f>
        <v>2.72</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2.65</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2.56</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2.4300000000000002</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2.2200000000000002</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2215</v>
      </c>
      <c r="E42" s="173"/>
      <c r="F42" s="173"/>
      <c r="G42" s="173">
        <f>'実質公債費比率（分子）の構造'!L$52</f>
        <v>2091</v>
      </c>
      <c r="H42" s="173"/>
      <c r="I42" s="173"/>
      <c r="J42" s="173">
        <f>'実質公債費比率（分子）の構造'!M$52</f>
        <v>2103</v>
      </c>
      <c r="K42" s="173"/>
      <c r="L42" s="173"/>
      <c r="M42" s="173">
        <f>'実質公債費比率（分子）の構造'!N$52</f>
        <v>2050</v>
      </c>
      <c r="N42" s="173"/>
      <c r="O42" s="173"/>
      <c r="P42" s="173">
        <f>'実質公債費比率（分子）の構造'!O$52</f>
        <v>2204</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48</v>
      </c>
      <c r="C44" s="173"/>
      <c r="D44" s="173"/>
      <c r="E44" s="173">
        <f>'実質公債費比率（分子）の構造'!L$50</f>
        <v>67</v>
      </c>
      <c r="F44" s="173"/>
      <c r="G44" s="173"/>
      <c r="H44" s="173">
        <f>'実質公債費比率（分子）の構造'!M$50</f>
        <v>70</v>
      </c>
      <c r="I44" s="173"/>
      <c r="J44" s="173"/>
      <c r="K44" s="173">
        <f>'実質公債費比率（分子）の構造'!N$50</f>
        <v>74</v>
      </c>
      <c r="L44" s="173"/>
      <c r="M44" s="173"/>
      <c r="N44" s="173">
        <f>'実質公債費比率（分子）の構造'!O$50</f>
        <v>68</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574</v>
      </c>
      <c r="C46" s="173"/>
      <c r="D46" s="173"/>
      <c r="E46" s="173">
        <f>'実質公債費比率（分子）の構造'!L$48</f>
        <v>583</v>
      </c>
      <c r="F46" s="173"/>
      <c r="G46" s="173"/>
      <c r="H46" s="173">
        <f>'実質公債費比率（分子）の構造'!M$48</f>
        <v>562</v>
      </c>
      <c r="I46" s="173"/>
      <c r="J46" s="173"/>
      <c r="K46" s="173">
        <f>'実質公債費比率（分子）の構造'!N$48</f>
        <v>497</v>
      </c>
      <c r="L46" s="173"/>
      <c r="M46" s="173"/>
      <c r="N46" s="173">
        <f>'実質公債費比率（分子）の構造'!O$48</f>
        <v>549</v>
      </c>
      <c r="O46" s="173"/>
      <c r="P46" s="173"/>
    </row>
    <row r="47" spans="1:16">
      <c r="A47" s="173" t="s">
        <v>68</v>
      </c>
      <c r="B47" s="173">
        <f>'実質公債費比率（分子）の構造'!K$47</f>
        <v>1</v>
      </c>
      <c r="C47" s="173"/>
      <c r="D47" s="173"/>
      <c r="E47" s="173">
        <f>'実質公債費比率（分子）の構造'!L$47</f>
        <v>1</v>
      </c>
      <c r="F47" s="173"/>
      <c r="G47" s="173"/>
      <c r="H47" s="173">
        <f>'実質公債費比率（分子）の構造'!M$47</f>
        <v>1</v>
      </c>
      <c r="I47" s="173"/>
      <c r="J47" s="173"/>
      <c r="K47" s="173">
        <f>'実質公債費比率（分子）の構造'!N$47</f>
        <v>1</v>
      </c>
      <c r="L47" s="173"/>
      <c r="M47" s="173"/>
      <c r="N47" s="173">
        <f>'実質公債費比率（分子）の構造'!O$47</f>
        <v>1</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2874</v>
      </c>
      <c r="C49" s="173"/>
      <c r="D49" s="173"/>
      <c r="E49" s="173">
        <f>'実質公債費比率（分子）の構造'!L$45</f>
        <v>2646</v>
      </c>
      <c r="F49" s="173"/>
      <c r="G49" s="173"/>
      <c r="H49" s="173">
        <f>'実質公債費比率（分子）の構造'!M$45</f>
        <v>2874</v>
      </c>
      <c r="I49" s="173"/>
      <c r="J49" s="173"/>
      <c r="K49" s="173">
        <f>'実質公債費比率（分子）の構造'!N$45</f>
        <v>2493</v>
      </c>
      <c r="L49" s="173"/>
      <c r="M49" s="173"/>
      <c r="N49" s="173">
        <f>'実質公債費比率（分子）の構造'!O$45</f>
        <v>2647</v>
      </c>
      <c r="O49" s="173"/>
      <c r="P49" s="173"/>
    </row>
    <row r="50" spans="1:16">
      <c r="A50" s="173" t="s">
        <v>71</v>
      </c>
      <c r="B50" s="173" t="e">
        <f>NA()</f>
        <v>#N/A</v>
      </c>
      <c r="C50" s="173">
        <f>IF(ISNUMBER('実質公債費比率（分子）の構造'!K$53),'実質公債費比率（分子）の構造'!K$53,NA())</f>
        <v>1282</v>
      </c>
      <c r="D50" s="173" t="e">
        <f>NA()</f>
        <v>#N/A</v>
      </c>
      <c r="E50" s="173" t="e">
        <f>NA()</f>
        <v>#N/A</v>
      </c>
      <c r="F50" s="173">
        <f>IF(ISNUMBER('実質公債費比率（分子）の構造'!L$53),'実質公債費比率（分子）の構造'!L$53,NA())</f>
        <v>1206</v>
      </c>
      <c r="G50" s="173" t="e">
        <f>NA()</f>
        <v>#N/A</v>
      </c>
      <c r="H50" s="173" t="e">
        <f>NA()</f>
        <v>#N/A</v>
      </c>
      <c r="I50" s="173">
        <f>IF(ISNUMBER('実質公債費比率（分子）の構造'!M$53),'実質公債費比率（分子）の構造'!M$53,NA())</f>
        <v>1404</v>
      </c>
      <c r="J50" s="173" t="e">
        <f>NA()</f>
        <v>#N/A</v>
      </c>
      <c r="K50" s="173" t="e">
        <f>NA()</f>
        <v>#N/A</v>
      </c>
      <c r="L50" s="173">
        <f>IF(ISNUMBER('実質公債費比率（分子）の構造'!N$53),'実質公債費比率（分子）の構造'!N$53,NA())</f>
        <v>1015</v>
      </c>
      <c r="M50" s="173" t="e">
        <f>NA()</f>
        <v>#N/A</v>
      </c>
      <c r="N50" s="173" t="e">
        <f>NA()</f>
        <v>#N/A</v>
      </c>
      <c r="O50" s="173">
        <f>IF(ISNUMBER('実質公債費比率（分子）の構造'!O$53),'実質公債費比率（分子）の構造'!O$53,NA())</f>
        <v>1061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21894</v>
      </c>
      <c r="E56" s="172"/>
      <c r="F56" s="172"/>
      <c r="G56" s="172">
        <f>'将来負担比率（分子）の構造'!J$52</f>
        <v>21320</v>
      </c>
      <c r="H56" s="172"/>
      <c r="I56" s="172"/>
      <c r="J56" s="172">
        <f>'将来負担比率（分子）の構造'!K$52</f>
        <v>20842</v>
      </c>
      <c r="K56" s="172"/>
      <c r="L56" s="172"/>
      <c r="M56" s="172">
        <f>'将来負担比率（分子）の構造'!L$52</f>
        <v>20272</v>
      </c>
      <c r="N56" s="172"/>
      <c r="O56" s="172"/>
      <c r="P56" s="172">
        <f>'将来負担比率（分子）の構造'!M$52</f>
        <v>20019</v>
      </c>
    </row>
    <row r="57" spans="1:16">
      <c r="A57" s="172" t="s">
        <v>42</v>
      </c>
      <c r="B57" s="172"/>
      <c r="C57" s="172"/>
      <c r="D57" s="172">
        <f>'将来負担比率（分子）の構造'!I$51</f>
        <v>227</v>
      </c>
      <c r="E57" s="172"/>
      <c r="F57" s="172"/>
      <c r="G57" s="172">
        <f>'将来負担比率（分子）の構造'!J$51</f>
        <v>181</v>
      </c>
      <c r="H57" s="172"/>
      <c r="I57" s="172"/>
      <c r="J57" s="172">
        <f>'将来負担比率（分子）の構造'!K$51</f>
        <v>134</v>
      </c>
      <c r="K57" s="172"/>
      <c r="L57" s="172"/>
      <c r="M57" s="172">
        <f>'将来負担比率（分子）の構造'!L$51</f>
        <v>96</v>
      </c>
      <c r="N57" s="172"/>
      <c r="O57" s="172"/>
      <c r="P57" s="172">
        <f>'将来負担比率（分子）の構造'!M$51</f>
        <v>64</v>
      </c>
    </row>
    <row r="58" spans="1:16">
      <c r="A58" s="172" t="s">
        <v>41</v>
      </c>
      <c r="B58" s="172"/>
      <c r="C58" s="172"/>
      <c r="D58" s="172">
        <f>'将来負担比率（分子）の構造'!I$50</f>
        <v>3188</v>
      </c>
      <c r="E58" s="172"/>
      <c r="F58" s="172"/>
      <c r="G58" s="172">
        <f>'将来負担比率（分子）の構造'!J$50</f>
        <v>3366</v>
      </c>
      <c r="H58" s="172"/>
      <c r="I58" s="172"/>
      <c r="J58" s="172">
        <f>'将来負担比率（分子）の構造'!K$50</f>
        <v>3168</v>
      </c>
      <c r="K58" s="172"/>
      <c r="L58" s="172"/>
      <c r="M58" s="172">
        <f>'将来負担比率（分子）の構造'!L$50</f>
        <v>3361</v>
      </c>
      <c r="N58" s="172"/>
      <c r="O58" s="172"/>
      <c r="P58" s="172">
        <f>'将来負担比率（分子）の構造'!M$50</f>
        <v>4042</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4254</v>
      </c>
      <c r="C62" s="172"/>
      <c r="D62" s="172"/>
      <c r="E62" s="172">
        <f>'将来負担比率（分子）の構造'!J$45</f>
        <v>4046</v>
      </c>
      <c r="F62" s="172"/>
      <c r="G62" s="172"/>
      <c r="H62" s="172">
        <f>'将来負担比率（分子）の構造'!K$45</f>
        <v>3810</v>
      </c>
      <c r="I62" s="172"/>
      <c r="J62" s="172"/>
      <c r="K62" s="172">
        <f>'将来負担比率（分子）の構造'!L$45</f>
        <v>3595</v>
      </c>
      <c r="L62" s="172"/>
      <c r="M62" s="172"/>
      <c r="N62" s="172">
        <f>'将来負担比率（分子）の構造'!M$45</f>
        <v>3560</v>
      </c>
      <c r="O62" s="172"/>
      <c r="P62" s="172"/>
    </row>
    <row r="63" spans="1:16">
      <c r="A63" s="172" t="s">
        <v>34</v>
      </c>
      <c r="B63" s="172">
        <f>'将来負担比率（分子）の構造'!I$44</f>
        <v>387</v>
      </c>
      <c r="C63" s="172"/>
      <c r="D63" s="172"/>
      <c r="E63" s="172">
        <f>'将来負担比率（分子）の構造'!J$44</f>
        <v>340</v>
      </c>
      <c r="F63" s="172"/>
      <c r="G63" s="172"/>
      <c r="H63" s="172">
        <f>'将来負担比率（分子）の構造'!K$44</f>
        <v>267</v>
      </c>
      <c r="I63" s="172"/>
      <c r="J63" s="172"/>
      <c r="K63" s="172">
        <f>'将来負担比率（分子）の構造'!L$44</f>
        <v>195</v>
      </c>
      <c r="L63" s="172"/>
      <c r="M63" s="172"/>
      <c r="N63" s="172">
        <f>'将来負担比率（分子）の構造'!M$44</f>
        <v>249</v>
      </c>
      <c r="O63" s="172"/>
      <c r="P63" s="172"/>
    </row>
    <row r="64" spans="1:16">
      <c r="A64" s="172" t="s">
        <v>33</v>
      </c>
      <c r="B64" s="172">
        <f>'将来負担比率（分子）の構造'!I$43</f>
        <v>5727</v>
      </c>
      <c r="C64" s="172"/>
      <c r="D64" s="172"/>
      <c r="E64" s="172">
        <f>'将来負担比率（分子）の構造'!J$43</f>
        <v>6318</v>
      </c>
      <c r="F64" s="172"/>
      <c r="G64" s="172"/>
      <c r="H64" s="172">
        <f>'将来負担比率（分子）の構造'!K$43</f>
        <v>6621</v>
      </c>
      <c r="I64" s="172"/>
      <c r="J64" s="172"/>
      <c r="K64" s="172">
        <f>'将来負担比率（分子）の構造'!L$43</f>
        <v>5546</v>
      </c>
      <c r="L64" s="172"/>
      <c r="M64" s="172"/>
      <c r="N64" s="172">
        <f>'将来負担比率（分子）の構造'!M$43</f>
        <v>5033</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25693</v>
      </c>
      <c r="C66" s="172"/>
      <c r="D66" s="172"/>
      <c r="E66" s="172">
        <f>'将来負担比率（分子）の構造'!J$41</f>
        <v>25206</v>
      </c>
      <c r="F66" s="172"/>
      <c r="G66" s="172"/>
      <c r="H66" s="172">
        <f>'将来負担比率（分子）の構造'!K$41</f>
        <v>24516</v>
      </c>
      <c r="I66" s="172"/>
      <c r="J66" s="172"/>
      <c r="K66" s="172">
        <f>'将来負担比率（分子）の構造'!L$41</f>
        <v>24316</v>
      </c>
      <c r="L66" s="172"/>
      <c r="M66" s="172"/>
      <c r="N66" s="172">
        <f>'将来負担比率（分子）の構造'!M$41</f>
        <v>23423</v>
      </c>
      <c r="O66" s="172"/>
      <c r="P66" s="172"/>
    </row>
    <row r="67" spans="1:16">
      <c r="A67" s="172" t="s">
        <v>75</v>
      </c>
      <c r="B67" s="172" t="e">
        <f>NA()</f>
        <v>#N/A</v>
      </c>
      <c r="C67" s="172">
        <f>IF(ISNUMBER('将来負担比率（分子）の構造'!I$53), IF('将来負担比率（分子）の構造'!I$53 &lt; 0, 0, '将来負担比率（分子）の構造'!I$53), NA())</f>
        <v>10752</v>
      </c>
      <c r="D67" s="172" t="e">
        <f>NA()</f>
        <v>#N/A</v>
      </c>
      <c r="E67" s="172" t="e">
        <f>NA()</f>
        <v>#N/A</v>
      </c>
      <c r="F67" s="172">
        <f>IF(ISNUMBER('将来負担比率（分子）の構造'!J$53), IF('将来負担比率（分子）の構造'!J$53 &lt; 0, 0, '将来負担比率（分子）の構造'!J$53), NA())</f>
        <v>11042</v>
      </c>
      <c r="G67" s="172" t="e">
        <f>NA()</f>
        <v>#N/A</v>
      </c>
      <c r="H67" s="172" t="e">
        <f>NA()</f>
        <v>#N/A</v>
      </c>
      <c r="I67" s="172">
        <f>IF(ISNUMBER('将来負担比率（分子）の構造'!K$53), IF('将来負担比率（分子）の構造'!K$53 &lt; 0, 0, '将来負担比率（分子）の構造'!K$53), NA())</f>
        <v>11071</v>
      </c>
      <c r="J67" s="172" t="e">
        <f>NA()</f>
        <v>#N/A</v>
      </c>
      <c r="K67" s="172" t="e">
        <f>NA()</f>
        <v>#N/A</v>
      </c>
      <c r="L67" s="172">
        <f>IF(ISNUMBER('将来負担比率（分子）の構造'!L$53), IF('将来負担比率（分子）の構造'!L$53 &lt; 0, 0, '将来負担比率（分子）の構造'!L$53), NA())</f>
        <v>9923</v>
      </c>
      <c r="M67" s="172" t="e">
        <f>NA()</f>
        <v>#N/A</v>
      </c>
      <c r="N67" s="172" t="e">
        <f>NA()</f>
        <v>#N/A</v>
      </c>
      <c r="O67" s="172">
        <f>IF(ISNUMBER('将来負担比率（分子）の構造'!M$53), IF('将来負担比率（分子）の構造'!M$53 &lt; 0, 0, '将来負担比率（分子）の構造'!M$53), NA())</f>
        <v>8140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1782</v>
      </c>
      <c r="C72" s="176">
        <f>基金残高に係る経年分析!G55</f>
        <v>1682</v>
      </c>
      <c r="D72" s="176">
        <f>基金残高に係る経年分析!H55</f>
        <v>2028</v>
      </c>
    </row>
    <row r="73" spans="1:16">
      <c r="A73" s="175" t="s">
        <v>78</v>
      </c>
      <c r="B73" s="176">
        <f>基金残高に係る経年分析!F56</f>
        <v>106</v>
      </c>
      <c r="C73" s="176">
        <f>基金残高に係る経年分析!G56</f>
        <v>112</v>
      </c>
      <c r="D73" s="176">
        <f>基金残高に係る経年分析!H56</f>
        <v>111</v>
      </c>
    </row>
    <row r="74" spans="1:16">
      <c r="A74" s="175" t="s">
        <v>79</v>
      </c>
      <c r="B74" s="176">
        <f>基金残高に係る経年分析!F57</f>
        <v>2238</v>
      </c>
      <c r="C74" s="176">
        <f>基金残高に係る経年分析!G57</f>
        <v>2339</v>
      </c>
      <c r="D74" s="176">
        <f>基金残高に係る経年分析!H57</f>
        <v>2590</v>
      </c>
    </row>
  </sheetData>
  <sheetProtection algorithmName="SHA-512" hashValue="oWcPM/H9Ku/nVbqsxABfTQrCqxN99wo0IGbvBZ5HN/Lj377ekgSjn6IVWSZ9hM3rN/YCq6fqVjdFKNUokGUVdw==" saltValue="AqAv4bgQ3rfU6bEtF/8W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C1AF1-12DD-471C-A2BB-8F15ED9809C5}">
  <sheetPr>
    <pageSetUpPr fitToPage="1"/>
  </sheetPr>
  <dimension ref="B1:EM50"/>
  <sheetViews>
    <sheetView showGridLines="0" workbookViewId="0"/>
  </sheetViews>
  <sheetFormatPr defaultColWidth="0" defaultRowHeight="0" customHeight="1" zeroHeight="1"/>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3" t="s">
        <v>216</v>
      </c>
      <c r="DI1" s="604"/>
      <c r="DJ1" s="604"/>
      <c r="DK1" s="604"/>
      <c r="DL1" s="604"/>
      <c r="DM1" s="604"/>
      <c r="DN1" s="605"/>
      <c r="DO1" s="211"/>
      <c r="DP1" s="603" t="s">
        <v>217</v>
      </c>
      <c r="DQ1" s="604"/>
      <c r="DR1" s="604"/>
      <c r="DS1" s="604"/>
      <c r="DT1" s="604"/>
      <c r="DU1" s="604"/>
      <c r="DV1" s="604"/>
      <c r="DW1" s="604"/>
      <c r="DX1" s="604"/>
      <c r="DY1" s="604"/>
      <c r="DZ1" s="604"/>
      <c r="EA1" s="604"/>
      <c r="EB1" s="604"/>
      <c r="EC1" s="605"/>
      <c r="ED1" s="210"/>
      <c r="EE1" s="210"/>
      <c r="EF1" s="210"/>
      <c r="EG1" s="210"/>
      <c r="EH1" s="210"/>
      <c r="EI1" s="210"/>
      <c r="EJ1" s="210"/>
      <c r="EK1" s="210"/>
      <c r="EL1" s="210"/>
      <c r="EM1" s="210"/>
    </row>
    <row r="2" spans="2:143" ht="22.5" customHeight="1">
      <c r="B2" s="212" t="s">
        <v>218</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c r="B3" s="600" t="s">
        <v>219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220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0" t="s">
        <v>221</v>
      </c>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1"/>
      <c r="DY3" s="601"/>
      <c r="DZ3" s="601"/>
      <c r="EA3" s="601"/>
      <c r="EB3" s="601"/>
      <c r="EC3" s="602"/>
    </row>
    <row r="4" spans="2:143" ht="11.25" customHeight="1">
      <c r="B4" s="600" t="s">
        <v>1</v>
      </c>
      <c r="C4" s="601"/>
      <c r="D4" s="601"/>
      <c r="E4" s="601"/>
      <c r="F4" s="601"/>
      <c r="G4" s="601"/>
      <c r="H4" s="601"/>
      <c r="I4" s="601"/>
      <c r="J4" s="601"/>
      <c r="K4" s="601"/>
      <c r="L4" s="601"/>
      <c r="M4" s="601"/>
      <c r="N4" s="601"/>
      <c r="O4" s="601"/>
      <c r="P4" s="601"/>
      <c r="Q4" s="602"/>
      <c r="R4" s="600" t="s">
        <v>222</v>
      </c>
      <c r="S4" s="601"/>
      <c r="T4" s="601"/>
      <c r="U4" s="601"/>
      <c r="V4" s="601"/>
      <c r="W4" s="601"/>
      <c r="X4" s="601"/>
      <c r="Y4" s="602"/>
      <c r="Z4" s="600" t="s">
        <v>223</v>
      </c>
      <c r="AA4" s="601"/>
      <c r="AB4" s="601"/>
      <c r="AC4" s="602"/>
      <c r="AD4" s="600" t="s">
        <v>224</v>
      </c>
      <c r="AE4" s="601"/>
      <c r="AF4" s="601"/>
      <c r="AG4" s="601"/>
      <c r="AH4" s="601"/>
      <c r="AI4" s="601"/>
      <c r="AJ4" s="601"/>
      <c r="AK4" s="602"/>
      <c r="AL4" s="600" t="s">
        <v>223</v>
      </c>
      <c r="AM4" s="601"/>
      <c r="AN4" s="601"/>
      <c r="AO4" s="602"/>
      <c r="AP4" s="599" t="s">
        <v>225</v>
      </c>
      <c r="AQ4" s="599"/>
      <c r="AR4" s="599"/>
      <c r="AS4" s="599"/>
      <c r="AT4" s="599"/>
      <c r="AU4" s="599"/>
      <c r="AV4" s="599"/>
      <c r="AW4" s="599"/>
      <c r="AX4" s="599"/>
      <c r="AY4" s="599"/>
      <c r="AZ4" s="599"/>
      <c r="BA4" s="599"/>
      <c r="BB4" s="599"/>
      <c r="BC4" s="599"/>
      <c r="BD4" s="599"/>
      <c r="BE4" s="599"/>
      <c r="BF4" s="599"/>
      <c r="BG4" s="599" t="s">
        <v>226</v>
      </c>
      <c r="BH4" s="599"/>
      <c r="BI4" s="599"/>
      <c r="BJ4" s="599"/>
      <c r="BK4" s="599"/>
      <c r="BL4" s="599"/>
      <c r="BM4" s="599"/>
      <c r="BN4" s="599"/>
      <c r="BO4" s="599" t="s">
        <v>223</v>
      </c>
      <c r="BP4" s="599"/>
      <c r="BQ4" s="599"/>
      <c r="BR4" s="599"/>
      <c r="BS4" s="599" t="s">
        <v>227</v>
      </c>
      <c r="BT4" s="599"/>
      <c r="BU4" s="599"/>
      <c r="BV4" s="599"/>
      <c r="BW4" s="599"/>
      <c r="BX4" s="599"/>
      <c r="BY4" s="599"/>
      <c r="BZ4" s="599"/>
      <c r="CA4" s="599"/>
      <c r="CB4" s="599"/>
      <c r="CD4" s="600" t="s">
        <v>228</v>
      </c>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1"/>
      <c r="DY4" s="601"/>
      <c r="DZ4" s="601"/>
      <c r="EA4" s="601"/>
      <c r="EB4" s="601"/>
      <c r="EC4" s="602"/>
    </row>
    <row r="5" spans="2:143" ht="11.25" customHeight="1">
      <c r="B5" s="620" t="s">
        <v>229</v>
      </c>
      <c r="C5" s="621"/>
      <c r="D5" s="621"/>
      <c r="E5" s="621"/>
      <c r="F5" s="621"/>
      <c r="G5" s="621"/>
      <c r="H5" s="621"/>
      <c r="I5" s="621"/>
      <c r="J5" s="621"/>
      <c r="K5" s="621"/>
      <c r="L5" s="621"/>
      <c r="M5" s="621"/>
      <c r="N5" s="621"/>
      <c r="O5" s="621"/>
      <c r="P5" s="621"/>
      <c r="Q5" s="622"/>
      <c r="R5" s="623">
        <v>2559438</v>
      </c>
      <c r="S5" s="624"/>
      <c r="T5" s="624"/>
      <c r="U5" s="624"/>
      <c r="V5" s="624"/>
      <c r="W5" s="624"/>
      <c r="X5" s="624"/>
      <c r="Y5" s="625"/>
      <c r="Z5" s="626">
        <v>13</v>
      </c>
      <c r="AA5" s="626"/>
      <c r="AB5" s="626"/>
      <c r="AC5" s="626"/>
      <c r="AD5" s="627">
        <v>2559438</v>
      </c>
      <c r="AE5" s="627"/>
      <c r="AF5" s="627"/>
      <c r="AG5" s="627"/>
      <c r="AH5" s="627"/>
      <c r="AI5" s="627"/>
      <c r="AJ5" s="627"/>
      <c r="AK5" s="627"/>
      <c r="AL5" s="628">
        <v>22.6</v>
      </c>
      <c r="AM5" s="629"/>
      <c r="AN5" s="629"/>
      <c r="AO5" s="630"/>
      <c r="AP5" s="620" t="s">
        <v>230</v>
      </c>
      <c r="AQ5" s="621"/>
      <c r="AR5" s="621"/>
      <c r="AS5" s="621"/>
      <c r="AT5" s="621"/>
      <c r="AU5" s="621"/>
      <c r="AV5" s="621"/>
      <c r="AW5" s="621"/>
      <c r="AX5" s="621"/>
      <c r="AY5" s="621"/>
      <c r="AZ5" s="621"/>
      <c r="BA5" s="621"/>
      <c r="BB5" s="621"/>
      <c r="BC5" s="621"/>
      <c r="BD5" s="621"/>
      <c r="BE5" s="621"/>
      <c r="BF5" s="622"/>
      <c r="BG5" s="615">
        <v>2559438</v>
      </c>
      <c r="BH5" s="609"/>
      <c r="BI5" s="609"/>
      <c r="BJ5" s="609"/>
      <c r="BK5" s="609"/>
      <c r="BL5" s="609"/>
      <c r="BM5" s="609"/>
      <c r="BN5" s="616"/>
      <c r="BO5" s="611">
        <v>100</v>
      </c>
      <c r="BP5" s="611"/>
      <c r="BQ5" s="611"/>
      <c r="BR5" s="611"/>
      <c r="BS5" s="606" t="s">
        <v>130</v>
      </c>
      <c r="BT5" s="606"/>
      <c r="BU5" s="606"/>
      <c r="BV5" s="606"/>
      <c r="BW5" s="606"/>
      <c r="BX5" s="606"/>
      <c r="BY5" s="606"/>
      <c r="BZ5" s="606"/>
      <c r="CA5" s="606"/>
      <c r="CB5" s="607"/>
      <c r="CD5" s="600" t="s">
        <v>225</v>
      </c>
      <c r="CE5" s="601"/>
      <c r="CF5" s="601"/>
      <c r="CG5" s="601"/>
      <c r="CH5" s="601"/>
      <c r="CI5" s="601"/>
      <c r="CJ5" s="601"/>
      <c r="CK5" s="601"/>
      <c r="CL5" s="601"/>
      <c r="CM5" s="601"/>
      <c r="CN5" s="601"/>
      <c r="CO5" s="601"/>
      <c r="CP5" s="601"/>
      <c r="CQ5" s="602"/>
      <c r="CR5" s="600" t="s">
        <v>231</v>
      </c>
      <c r="CS5" s="601"/>
      <c r="CT5" s="601"/>
      <c r="CU5" s="601"/>
      <c r="CV5" s="601"/>
      <c r="CW5" s="601"/>
      <c r="CX5" s="601"/>
      <c r="CY5" s="602"/>
      <c r="CZ5" s="600" t="s">
        <v>223</v>
      </c>
      <c r="DA5" s="601"/>
      <c r="DB5" s="601"/>
      <c r="DC5" s="602"/>
      <c r="DD5" s="600" t="s">
        <v>232</v>
      </c>
      <c r="DE5" s="601"/>
      <c r="DF5" s="601"/>
      <c r="DG5" s="601"/>
      <c r="DH5" s="601"/>
      <c r="DI5" s="601"/>
      <c r="DJ5" s="601"/>
      <c r="DK5" s="601"/>
      <c r="DL5" s="601"/>
      <c r="DM5" s="601"/>
      <c r="DN5" s="601"/>
      <c r="DO5" s="601"/>
      <c r="DP5" s="602"/>
      <c r="DQ5" s="600" t="s">
        <v>233</v>
      </c>
      <c r="DR5" s="601"/>
      <c r="DS5" s="601"/>
      <c r="DT5" s="601"/>
      <c r="DU5" s="601"/>
      <c r="DV5" s="601"/>
      <c r="DW5" s="601"/>
      <c r="DX5" s="601"/>
      <c r="DY5" s="601"/>
      <c r="DZ5" s="601"/>
      <c r="EA5" s="601"/>
      <c r="EB5" s="601"/>
      <c r="EC5" s="602"/>
    </row>
    <row r="6" spans="2:143" ht="11.25" customHeight="1">
      <c r="B6" s="612" t="s">
        <v>234</v>
      </c>
      <c r="C6" s="613"/>
      <c r="D6" s="613"/>
      <c r="E6" s="613"/>
      <c r="F6" s="613"/>
      <c r="G6" s="613"/>
      <c r="H6" s="613"/>
      <c r="I6" s="613"/>
      <c r="J6" s="613"/>
      <c r="K6" s="613"/>
      <c r="L6" s="613"/>
      <c r="M6" s="613"/>
      <c r="N6" s="613"/>
      <c r="O6" s="613"/>
      <c r="P6" s="613"/>
      <c r="Q6" s="614"/>
      <c r="R6" s="615">
        <v>212682</v>
      </c>
      <c r="S6" s="609"/>
      <c r="T6" s="609"/>
      <c r="U6" s="609"/>
      <c r="V6" s="609"/>
      <c r="W6" s="609"/>
      <c r="X6" s="609"/>
      <c r="Y6" s="616"/>
      <c r="Z6" s="611">
        <v>1.1000000000000001</v>
      </c>
      <c r="AA6" s="611"/>
      <c r="AB6" s="611"/>
      <c r="AC6" s="611"/>
      <c r="AD6" s="606">
        <v>212682</v>
      </c>
      <c r="AE6" s="606"/>
      <c r="AF6" s="606"/>
      <c r="AG6" s="606"/>
      <c r="AH6" s="606"/>
      <c r="AI6" s="606"/>
      <c r="AJ6" s="606"/>
      <c r="AK6" s="606"/>
      <c r="AL6" s="617">
        <v>1.9</v>
      </c>
      <c r="AM6" s="618"/>
      <c r="AN6" s="618"/>
      <c r="AO6" s="619"/>
      <c r="AP6" s="612" t="s">
        <v>235</v>
      </c>
      <c r="AQ6" s="613"/>
      <c r="AR6" s="613"/>
      <c r="AS6" s="613"/>
      <c r="AT6" s="613"/>
      <c r="AU6" s="613"/>
      <c r="AV6" s="613"/>
      <c r="AW6" s="613"/>
      <c r="AX6" s="613"/>
      <c r="AY6" s="613"/>
      <c r="AZ6" s="613"/>
      <c r="BA6" s="613"/>
      <c r="BB6" s="613"/>
      <c r="BC6" s="613"/>
      <c r="BD6" s="613"/>
      <c r="BE6" s="613"/>
      <c r="BF6" s="614"/>
      <c r="BG6" s="615">
        <v>2559438</v>
      </c>
      <c r="BH6" s="609"/>
      <c r="BI6" s="609"/>
      <c r="BJ6" s="609"/>
      <c r="BK6" s="609"/>
      <c r="BL6" s="609"/>
      <c r="BM6" s="609"/>
      <c r="BN6" s="616"/>
      <c r="BO6" s="611">
        <v>100</v>
      </c>
      <c r="BP6" s="611"/>
      <c r="BQ6" s="611"/>
      <c r="BR6" s="611"/>
      <c r="BS6" s="606" t="s">
        <v>130</v>
      </c>
      <c r="BT6" s="606"/>
      <c r="BU6" s="606"/>
      <c r="BV6" s="606"/>
      <c r="BW6" s="606"/>
      <c r="BX6" s="606"/>
      <c r="BY6" s="606"/>
      <c r="BZ6" s="606"/>
      <c r="CA6" s="606"/>
      <c r="CB6" s="607"/>
      <c r="CD6" s="620" t="s">
        <v>236</v>
      </c>
      <c r="CE6" s="621"/>
      <c r="CF6" s="621"/>
      <c r="CG6" s="621"/>
      <c r="CH6" s="621"/>
      <c r="CI6" s="621"/>
      <c r="CJ6" s="621"/>
      <c r="CK6" s="621"/>
      <c r="CL6" s="621"/>
      <c r="CM6" s="621"/>
      <c r="CN6" s="621"/>
      <c r="CO6" s="621"/>
      <c r="CP6" s="621"/>
      <c r="CQ6" s="622"/>
      <c r="CR6" s="615">
        <v>147438</v>
      </c>
      <c r="CS6" s="609"/>
      <c r="CT6" s="609"/>
      <c r="CU6" s="609"/>
      <c r="CV6" s="609"/>
      <c r="CW6" s="609"/>
      <c r="CX6" s="609"/>
      <c r="CY6" s="616"/>
      <c r="CZ6" s="628">
        <v>0.8</v>
      </c>
      <c r="DA6" s="629"/>
      <c r="DB6" s="629"/>
      <c r="DC6" s="631"/>
      <c r="DD6" s="608" t="s">
        <v>130</v>
      </c>
      <c r="DE6" s="609"/>
      <c r="DF6" s="609"/>
      <c r="DG6" s="609"/>
      <c r="DH6" s="609"/>
      <c r="DI6" s="609"/>
      <c r="DJ6" s="609"/>
      <c r="DK6" s="609"/>
      <c r="DL6" s="609"/>
      <c r="DM6" s="609"/>
      <c r="DN6" s="609"/>
      <c r="DO6" s="609"/>
      <c r="DP6" s="616"/>
      <c r="DQ6" s="608">
        <v>147438</v>
      </c>
      <c r="DR6" s="609"/>
      <c r="DS6" s="609"/>
      <c r="DT6" s="609"/>
      <c r="DU6" s="609"/>
      <c r="DV6" s="609"/>
      <c r="DW6" s="609"/>
      <c r="DX6" s="609"/>
      <c r="DY6" s="609"/>
      <c r="DZ6" s="609"/>
      <c r="EA6" s="609"/>
      <c r="EB6" s="609"/>
      <c r="EC6" s="610"/>
    </row>
    <row r="7" spans="2:143" ht="11.25" customHeight="1">
      <c r="B7" s="612" t="s">
        <v>237</v>
      </c>
      <c r="C7" s="613"/>
      <c r="D7" s="613"/>
      <c r="E7" s="613"/>
      <c r="F7" s="613"/>
      <c r="G7" s="613"/>
      <c r="H7" s="613"/>
      <c r="I7" s="613"/>
      <c r="J7" s="613"/>
      <c r="K7" s="613"/>
      <c r="L7" s="613"/>
      <c r="M7" s="613"/>
      <c r="N7" s="613"/>
      <c r="O7" s="613"/>
      <c r="P7" s="613"/>
      <c r="Q7" s="614"/>
      <c r="R7" s="615">
        <v>2538</v>
      </c>
      <c r="S7" s="609"/>
      <c r="T7" s="609"/>
      <c r="U7" s="609"/>
      <c r="V7" s="609"/>
      <c r="W7" s="609"/>
      <c r="X7" s="609"/>
      <c r="Y7" s="616"/>
      <c r="Z7" s="611">
        <v>0</v>
      </c>
      <c r="AA7" s="611"/>
      <c r="AB7" s="611"/>
      <c r="AC7" s="611"/>
      <c r="AD7" s="606">
        <v>2538</v>
      </c>
      <c r="AE7" s="606"/>
      <c r="AF7" s="606"/>
      <c r="AG7" s="606"/>
      <c r="AH7" s="606"/>
      <c r="AI7" s="606"/>
      <c r="AJ7" s="606"/>
      <c r="AK7" s="606"/>
      <c r="AL7" s="617">
        <v>0</v>
      </c>
      <c r="AM7" s="618"/>
      <c r="AN7" s="618"/>
      <c r="AO7" s="619"/>
      <c r="AP7" s="612" t="s">
        <v>238</v>
      </c>
      <c r="AQ7" s="613"/>
      <c r="AR7" s="613"/>
      <c r="AS7" s="613"/>
      <c r="AT7" s="613"/>
      <c r="AU7" s="613"/>
      <c r="AV7" s="613"/>
      <c r="AW7" s="613"/>
      <c r="AX7" s="613"/>
      <c r="AY7" s="613"/>
      <c r="AZ7" s="613"/>
      <c r="BA7" s="613"/>
      <c r="BB7" s="613"/>
      <c r="BC7" s="613"/>
      <c r="BD7" s="613"/>
      <c r="BE7" s="613"/>
      <c r="BF7" s="614"/>
      <c r="BG7" s="615">
        <v>1155549</v>
      </c>
      <c r="BH7" s="609"/>
      <c r="BI7" s="609"/>
      <c r="BJ7" s="609"/>
      <c r="BK7" s="609"/>
      <c r="BL7" s="609"/>
      <c r="BM7" s="609"/>
      <c r="BN7" s="616"/>
      <c r="BO7" s="611">
        <v>45.1</v>
      </c>
      <c r="BP7" s="611"/>
      <c r="BQ7" s="611"/>
      <c r="BR7" s="611"/>
      <c r="BS7" s="606" t="s">
        <v>130</v>
      </c>
      <c r="BT7" s="606"/>
      <c r="BU7" s="606"/>
      <c r="BV7" s="606"/>
      <c r="BW7" s="606"/>
      <c r="BX7" s="606"/>
      <c r="BY7" s="606"/>
      <c r="BZ7" s="606"/>
      <c r="CA7" s="606"/>
      <c r="CB7" s="607"/>
      <c r="CD7" s="612" t="s">
        <v>239</v>
      </c>
      <c r="CE7" s="613"/>
      <c r="CF7" s="613"/>
      <c r="CG7" s="613"/>
      <c r="CH7" s="613"/>
      <c r="CI7" s="613"/>
      <c r="CJ7" s="613"/>
      <c r="CK7" s="613"/>
      <c r="CL7" s="613"/>
      <c r="CM7" s="613"/>
      <c r="CN7" s="613"/>
      <c r="CO7" s="613"/>
      <c r="CP7" s="613"/>
      <c r="CQ7" s="614"/>
      <c r="CR7" s="615">
        <v>2912995</v>
      </c>
      <c r="CS7" s="609"/>
      <c r="CT7" s="609"/>
      <c r="CU7" s="609"/>
      <c r="CV7" s="609"/>
      <c r="CW7" s="609"/>
      <c r="CX7" s="609"/>
      <c r="CY7" s="616"/>
      <c r="CZ7" s="611">
        <v>15.1</v>
      </c>
      <c r="DA7" s="611"/>
      <c r="DB7" s="611"/>
      <c r="DC7" s="611"/>
      <c r="DD7" s="608">
        <v>9181</v>
      </c>
      <c r="DE7" s="609"/>
      <c r="DF7" s="609"/>
      <c r="DG7" s="609"/>
      <c r="DH7" s="609"/>
      <c r="DI7" s="609"/>
      <c r="DJ7" s="609"/>
      <c r="DK7" s="609"/>
      <c r="DL7" s="609"/>
      <c r="DM7" s="609"/>
      <c r="DN7" s="609"/>
      <c r="DO7" s="609"/>
      <c r="DP7" s="616"/>
      <c r="DQ7" s="608">
        <v>2132202</v>
      </c>
      <c r="DR7" s="609"/>
      <c r="DS7" s="609"/>
      <c r="DT7" s="609"/>
      <c r="DU7" s="609"/>
      <c r="DV7" s="609"/>
      <c r="DW7" s="609"/>
      <c r="DX7" s="609"/>
      <c r="DY7" s="609"/>
      <c r="DZ7" s="609"/>
      <c r="EA7" s="609"/>
      <c r="EB7" s="609"/>
      <c r="EC7" s="610"/>
    </row>
    <row r="8" spans="2:143" ht="11.25" customHeight="1">
      <c r="B8" s="612" t="s">
        <v>240</v>
      </c>
      <c r="C8" s="613"/>
      <c r="D8" s="613"/>
      <c r="E8" s="613"/>
      <c r="F8" s="613"/>
      <c r="G8" s="613"/>
      <c r="H8" s="613"/>
      <c r="I8" s="613"/>
      <c r="J8" s="613"/>
      <c r="K8" s="613"/>
      <c r="L8" s="613"/>
      <c r="M8" s="613"/>
      <c r="N8" s="613"/>
      <c r="O8" s="613"/>
      <c r="P8" s="613"/>
      <c r="Q8" s="614"/>
      <c r="R8" s="615">
        <v>34178</v>
      </c>
      <c r="S8" s="609"/>
      <c r="T8" s="609"/>
      <c r="U8" s="609"/>
      <c r="V8" s="609"/>
      <c r="W8" s="609"/>
      <c r="X8" s="609"/>
      <c r="Y8" s="616"/>
      <c r="Z8" s="611">
        <v>0.2</v>
      </c>
      <c r="AA8" s="611"/>
      <c r="AB8" s="611"/>
      <c r="AC8" s="611"/>
      <c r="AD8" s="606">
        <v>34178</v>
      </c>
      <c r="AE8" s="606"/>
      <c r="AF8" s="606"/>
      <c r="AG8" s="606"/>
      <c r="AH8" s="606"/>
      <c r="AI8" s="606"/>
      <c r="AJ8" s="606"/>
      <c r="AK8" s="606"/>
      <c r="AL8" s="617">
        <v>0.3</v>
      </c>
      <c r="AM8" s="618"/>
      <c r="AN8" s="618"/>
      <c r="AO8" s="619"/>
      <c r="AP8" s="612" t="s">
        <v>241</v>
      </c>
      <c r="AQ8" s="613"/>
      <c r="AR8" s="613"/>
      <c r="AS8" s="613"/>
      <c r="AT8" s="613"/>
      <c r="AU8" s="613"/>
      <c r="AV8" s="613"/>
      <c r="AW8" s="613"/>
      <c r="AX8" s="613"/>
      <c r="AY8" s="613"/>
      <c r="AZ8" s="613"/>
      <c r="BA8" s="613"/>
      <c r="BB8" s="613"/>
      <c r="BC8" s="613"/>
      <c r="BD8" s="613"/>
      <c r="BE8" s="613"/>
      <c r="BF8" s="614"/>
      <c r="BG8" s="615">
        <v>46155</v>
      </c>
      <c r="BH8" s="609"/>
      <c r="BI8" s="609"/>
      <c r="BJ8" s="609"/>
      <c r="BK8" s="609"/>
      <c r="BL8" s="609"/>
      <c r="BM8" s="609"/>
      <c r="BN8" s="616"/>
      <c r="BO8" s="611">
        <v>1.8</v>
      </c>
      <c r="BP8" s="611"/>
      <c r="BQ8" s="611"/>
      <c r="BR8" s="611"/>
      <c r="BS8" s="606" t="s">
        <v>130</v>
      </c>
      <c r="BT8" s="606"/>
      <c r="BU8" s="606"/>
      <c r="BV8" s="606"/>
      <c r="BW8" s="606"/>
      <c r="BX8" s="606"/>
      <c r="BY8" s="606"/>
      <c r="BZ8" s="606"/>
      <c r="CA8" s="606"/>
      <c r="CB8" s="607"/>
      <c r="CD8" s="612" t="s">
        <v>242</v>
      </c>
      <c r="CE8" s="613"/>
      <c r="CF8" s="613"/>
      <c r="CG8" s="613"/>
      <c r="CH8" s="613"/>
      <c r="CI8" s="613"/>
      <c r="CJ8" s="613"/>
      <c r="CK8" s="613"/>
      <c r="CL8" s="613"/>
      <c r="CM8" s="613"/>
      <c r="CN8" s="613"/>
      <c r="CO8" s="613"/>
      <c r="CP8" s="613"/>
      <c r="CQ8" s="614"/>
      <c r="CR8" s="615">
        <v>5738643</v>
      </c>
      <c r="CS8" s="609"/>
      <c r="CT8" s="609"/>
      <c r="CU8" s="609"/>
      <c r="CV8" s="609"/>
      <c r="CW8" s="609"/>
      <c r="CX8" s="609"/>
      <c r="CY8" s="616"/>
      <c r="CZ8" s="611">
        <v>29.7</v>
      </c>
      <c r="DA8" s="611"/>
      <c r="DB8" s="611"/>
      <c r="DC8" s="611"/>
      <c r="DD8" s="608">
        <v>54804</v>
      </c>
      <c r="DE8" s="609"/>
      <c r="DF8" s="609"/>
      <c r="DG8" s="609"/>
      <c r="DH8" s="609"/>
      <c r="DI8" s="609"/>
      <c r="DJ8" s="609"/>
      <c r="DK8" s="609"/>
      <c r="DL8" s="609"/>
      <c r="DM8" s="609"/>
      <c r="DN8" s="609"/>
      <c r="DO8" s="609"/>
      <c r="DP8" s="616"/>
      <c r="DQ8" s="608">
        <v>2942246</v>
      </c>
      <c r="DR8" s="609"/>
      <c r="DS8" s="609"/>
      <c r="DT8" s="609"/>
      <c r="DU8" s="609"/>
      <c r="DV8" s="609"/>
      <c r="DW8" s="609"/>
      <c r="DX8" s="609"/>
      <c r="DY8" s="609"/>
      <c r="DZ8" s="609"/>
      <c r="EA8" s="609"/>
      <c r="EB8" s="609"/>
      <c r="EC8" s="610"/>
    </row>
    <row r="9" spans="2:143" ht="11.25" customHeight="1">
      <c r="B9" s="612" t="s">
        <v>243</v>
      </c>
      <c r="C9" s="613"/>
      <c r="D9" s="613"/>
      <c r="E9" s="613"/>
      <c r="F9" s="613"/>
      <c r="G9" s="613"/>
      <c r="H9" s="613"/>
      <c r="I9" s="613"/>
      <c r="J9" s="613"/>
      <c r="K9" s="613"/>
      <c r="L9" s="613"/>
      <c r="M9" s="613"/>
      <c r="N9" s="613"/>
      <c r="O9" s="613"/>
      <c r="P9" s="613"/>
      <c r="Q9" s="614"/>
      <c r="R9" s="615">
        <v>38889</v>
      </c>
      <c r="S9" s="609"/>
      <c r="T9" s="609"/>
      <c r="U9" s="609"/>
      <c r="V9" s="609"/>
      <c r="W9" s="609"/>
      <c r="X9" s="609"/>
      <c r="Y9" s="616"/>
      <c r="Z9" s="611">
        <v>0.2</v>
      </c>
      <c r="AA9" s="611"/>
      <c r="AB9" s="611"/>
      <c r="AC9" s="611"/>
      <c r="AD9" s="606">
        <v>38889</v>
      </c>
      <c r="AE9" s="606"/>
      <c r="AF9" s="606"/>
      <c r="AG9" s="606"/>
      <c r="AH9" s="606"/>
      <c r="AI9" s="606"/>
      <c r="AJ9" s="606"/>
      <c r="AK9" s="606"/>
      <c r="AL9" s="617">
        <v>0.3</v>
      </c>
      <c r="AM9" s="618"/>
      <c r="AN9" s="618"/>
      <c r="AO9" s="619"/>
      <c r="AP9" s="612" t="s">
        <v>244</v>
      </c>
      <c r="AQ9" s="613"/>
      <c r="AR9" s="613"/>
      <c r="AS9" s="613"/>
      <c r="AT9" s="613"/>
      <c r="AU9" s="613"/>
      <c r="AV9" s="613"/>
      <c r="AW9" s="613"/>
      <c r="AX9" s="613"/>
      <c r="AY9" s="613"/>
      <c r="AZ9" s="613"/>
      <c r="BA9" s="613"/>
      <c r="BB9" s="613"/>
      <c r="BC9" s="613"/>
      <c r="BD9" s="613"/>
      <c r="BE9" s="613"/>
      <c r="BF9" s="614"/>
      <c r="BG9" s="615">
        <v>1026078</v>
      </c>
      <c r="BH9" s="609"/>
      <c r="BI9" s="609"/>
      <c r="BJ9" s="609"/>
      <c r="BK9" s="609"/>
      <c r="BL9" s="609"/>
      <c r="BM9" s="609"/>
      <c r="BN9" s="616"/>
      <c r="BO9" s="611">
        <v>40.1</v>
      </c>
      <c r="BP9" s="611"/>
      <c r="BQ9" s="611"/>
      <c r="BR9" s="611"/>
      <c r="BS9" s="606" t="s">
        <v>130</v>
      </c>
      <c r="BT9" s="606"/>
      <c r="BU9" s="606"/>
      <c r="BV9" s="606"/>
      <c r="BW9" s="606"/>
      <c r="BX9" s="606"/>
      <c r="BY9" s="606"/>
      <c r="BZ9" s="606"/>
      <c r="CA9" s="606"/>
      <c r="CB9" s="607"/>
      <c r="CD9" s="612" t="s">
        <v>245</v>
      </c>
      <c r="CE9" s="613"/>
      <c r="CF9" s="613"/>
      <c r="CG9" s="613"/>
      <c r="CH9" s="613"/>
      <c r="CI9" s="613"/>
      <c r="CJ9" s="613"/>
      <c r="CK9" s="613"/>
      <c r="CL9" s="613"/>
      <c r="CM9" s="613"/>
      <c r="CN9" s="613"/>
      <c r="CO9" s="613"/>
      <c r="CP9" s="613"/>
      <c r="CQ9" s="614"/>
      <c r="CR9" s="615">
        <v>2250101</v>
      </c>
      <c r="CS9" s="609"/>
      <c r="CT9" s="609"/>
      <c r="CU9" s="609"/>
      <c r="CV9" s="609"/>
      <c r="CW9" s="609"/>
      <c r="CX9" s="609"/>
      <c r="CY9" s="616"/>
      <c r="CZ9" s="611">
        <v>11.6</v>
      </c>
      <c r="DA9" s="611"/>
      <c r="DB9" s="611"/>
      <c r="DC9" s="611"/>
      <c r="DD9" s="608">
        <v>291530</v>
      </c>
      <c r="DE9" s="609"/>
      <c r="DF9" s="609"/>
      <c r="DG9" s="609"/>
      <c r="DH9" s="609"/>
      <c r="DI9" s="609"/>
      <c r="DJ9" s="609"/>
      <c r="DK9" s="609"/>
      <c r="DL9" s="609"/>
      <c r="DM9" s="609"/>
      <c r="DN9" s="609"/>
      <c r="DO9" s="609"/>
      <c r="DP9" s="616"/>
      <c r="DQ9" s="608">
        <v>1431281</v>
      </c>
      <c r="DR9" s="609"/>
      <c r="DS9" s="609"/>
      <c r="DT9" s="609"/>
      <c r="DU9" s="609"/>
      <c r="DV9" s="609"/>
      <c r="DW9" s="609"/>
      <c r="DX9" s="609"/>
      <c r="DY9" s="609"/>
      <c r="DZ9" s="609"/>
      <c r="EA9" s="609"/>
      <c r="EB9" s="609"/>
      <c r="EC9" s="610"/>
    </row>
    <row r="10" spans="2:143" ht="11.25" customHeight="1">
      <c r="B10" s="612" t="s">
        <v>246</v>
      </c>
      <c r="C10" s="613"/>
      <c r="D10" s="613"/>
      <c r="E10" s="613"/>
      <c r="F10" s="613"/>
      <c r="G10" s="613"/>
      <c r="H10" s="613"/>
      <c r="I10" s="613"/>
      <c r="J10" s="613"/>
      <c r="K10" s="613"/>
      <c r="L10" s="613"/>
      <c r="M10" s="613"/>
      <c r="N10" s="613"/>
      <c r="O10" s="613"/>
      <c r="P10" s="613"/>
      <c r="Q10" s="614"/>
      <c r="R10" s="615" t="s">
        <v>130</v>
      </c>
      <c r="S10" s="609"/>
      <c r="T10" s="609"/>
      <c r="U10" s="609"/>
      <c r="V10" s="609"/>
      <c r="W10" s="609"/>
      <c r="X10" s="609"/>
      <c r="Y10" s="616"/>
      <c r="Z10" s="611" t="s">
        <v>130</v>
      </c>
      <c r="AA10" s="611"/>
      <c r="AB10" s="611"/>
      <c r="AC10" s="611"/>
      <c r="AD10" s="606" t="s">
        <v>130</v>
      </c>
      <c r="AE10" s="606"/>
      <c r="AF10" s="606"/>
      <c r="AG10" s="606"/>
      <c r="AH10" s="606"/>
      <c r="AI10" s="606"/>
      <c r="AJ10" s="606"/>
      <c r="AK10" s="606"/>
      <c r="AL10" s="617" t="s">
        <v>130</v>
      </c>
      <c r="AM10" s="618"/>
      <c r="AN10" s="618"/>
      <c r="AO10" s="619"/>
      <c r="AP10" s="612" t="s">
        <v>247</v>
      </c>
      <c r="AQ10" s="613"/>
      <c r="AR10" s="613"/>
      <c r="AS10" s="613"/>
      <c r="AT10" s="613"/>
      <c r="AU10" s="613"/>
      <c r="AV10" s="613"/>
      <c r="AW10" s="613"/>
      <c r="AX10" s="613"/>
      <c r="AY10" s="613"/>
      <c r="AZ10" s="613"/>
      <c r="BA10" s="613"/>
      <c r="BB10" s="613"/>
      <c r="BC10" s="613"/>
      <c r="BD10" s="613"/>
      <c r="BE10" s="613"/>
      <c r="BF10" s="614"/>
      <c r="BG10" s="615">
        <v>47129</v>
      </c>
      <c r="BH10" s="609"/>
      <c r="BI10" s="609"/>
      <c r="BJ10" s="609"/>
      <c r="BK10" s="609"/>
      <c r="BL10" s="609"/>
      <c r="BM10" s="609"/>
      <c r="BN10" s="616"/>
      <c r="BO10" s="611">
        <v>1.8</v>
      </c>
      <c r="BP10" s="611"/>
      <c r="BQ10" s="611"/>
      <c r="BR10" s="611"/>
      <c r="BS10" s="606" t="s">
        <v>130</v>
      </c>
      <c r="BT10" s="606"/>
      <c r="BU10" s="606"/>
      <c r="BV10" s="606"/>
      <c r="BW10" s="606"/>
      <c r="BX10" s="606"/>
      <c r="BY10" s="606"/>
      <c r="BZ10" s="606"/>
      <c r="CA10" s="606"/>
      <c r="CB10" s="607"/>
      <c r="CD10" s="612" t="s">
        <v>248</v>
      </c>
      <c r="CE10" s="613"/>
      <c r="CF10" s="613"/>
      <c r="CG10" s="613"/>
      <c r="CH10" s="613"/>
      <c r="CI10" s="613"/>
      <c r="CJ10" s="613"/>
      <c r="CK10" s="613"/>
      <c r="CL10" s="613"/>
      <c r="CM10" s="613"/>
      <c r="CN10" s="613"/>
      <c r="CO10" s="613"/>
      <c r="CP10" s="613"/>
      <c r="CQ10" s="614"/>
      <c r="CR10" s="615" t="s">
        <v>130</v>
      </c>
      <c r="CS10" s="609"/>
      <c r="CT10" s="609"/>
      <c r="CU10" s="609"/>
      <c r="CV10" s="609"/>
      <c r="CW10" s="609"/>
      <c r="CX10" s="609"/>
      <c r="CY10" s="616"/>
      <c r="CZ10" s="611" t="s">
        <v>130</v>
      </c>
      <c r="DA10" s="611"/>
      <c r="DB10" s="611"/>
      <c r="DC10" s="611"/>
      <c r="DD10" s="608" t="s">
        <v>130</v>
      </c>
      <c r="DE10" s="609"/>
      <c r="DF10" s="609"/>
      <c r="DG10" s="609"/>
      <c r="DH10" s="609"/>
      <c r="DI10" s="609"/>
      <c r="DJ10" s="609"/>
      <c r="DK10" s="609"/>
      <c r="DL10" s="609"/>
      <c r="DM10" s="609"/>
      <c r="DN10" s="609"/>
      <c r="DO10" s="609"/>
      <c r="DP10" s="616"/>
      <c r="DQ10" s="608" t="s">
        <v>130</v>
      </c>
      <c r="DR10" s="609"/>
      <c r="DS10" s="609"/>
      <c r="DT10" s="609"/>
      <c r="DU10" s="609"/>
      <c r="DV10" s="609"/>
      <c r="DW10" s="609"/>
      <c r="DX10" s="609"/>
      <c r="DY10" s="609"/>
      <c r="DZ10" s="609"/>
      <c r="EA10" s="609"/>
      <c r="EB10" s="609"/>
      <c r="EC10" s="610"/>
    </row>
    <row r="11" spans="2:143" ht="11.25" customHeight="1">
      <c r="B11" s="612" t="s">
        <v>249</v>
      </c>
      <c r="C11" s="613"/>
      <c r="D11" s="613"/>
      <c r="E11" s="613"/>
      <c r="F11" s="613"/>
      <c r="G11" s="613"/>
      <c r="H11" s="613"/>
      <c r="I11" s="613"/>
      <c r="J11" s="613"/>
      <c r="K11" s="613"/>
      <c r="L11" s="613"/>
      <c r="M11" s="613"/>
      <c r="N11" s="613"/>
      <c r="O11" s="613"/>
      <c r="P11" s="613"/>
      <c r="Q11" s="614"/>
      <c r="R11" s="615">
        <v>610326</v>
      </c>
      <c r="S11" s="609"/>
      <c r="T11" s="609"/>
      <c r="U11" s="609"/>
      <c r="V11" s="609"/>
      <c r="W11" s="609"/>
      <c r="X11" s="609"/>
      <c r="Y11" s="616"/>
      <c r="Z11" s="617">
        <v>3.1</v>
      </c>
      <c r="AA11" s="618"/>
      <c r="AB11" s="618"/>
      <c r="AC11" s="632"/>
      <c r="AD11" s="608">
        <v>610326</v>
      </c>
      <c r="AE11" s="609"/>
      <c r="AF11" s="609"/>
      <c r="AG11" s="609"/>
      <c r="AH11" s="609"/>
      <c r="AI11" s="609"/>
      <c r="AJ11" s="609"/>
      <c r="AK11" s="616"/>
      <c r="AL11" s="617">
        <v>5.4</v>
      </c>
      <c r="AM11" s="618"/>
      <c r="AN11" s="618"/>
      <c r="AO11" s="619"/>
      <c r="AP11" s="612" t="s">
        <v>250</v>
      </c>
      <c r="AQ11" s="613"/>
      <c r="AR11" s="613"/>
      <c r="AS11" s="613"/>
      <c r="AT11" s="613"/>
      <c r="AU11" s="613"/>
      <c r="AV11" s="613"/>
      <c r="AW11" s="613"/>
      <c r="AX11" s="613"/>
      <c r="AY11" s="613"/>
      <c r="AZ11" s="613"/>
      <c r="BA11" s="613"/>
      <c r="BB11" s="613"/>
      <c r="BC11" s="613"/>
      <c r="BD11" s="613"/>
      <c r="BE11" s="613"/>
      <c r="BF11" s="614"/>
      <c r="BG11" s="615">
        <v>36187</v>
      </c>
      <c r="BH11" s="609"/>
      <c r="BI11" s="609"/>
      <c r="BJ11" s="609"/>
      <c r="BK11" s="609"/>
      <c r="BL11" s="609"/>
      <c r="BM11" s="609"/>
      <c r="BN11" s="616"/>
      <c r="BO11" s="611">
        <v>1.4</v>
      </c>
      <c r="BP11" s="611"/>
      <c r="BQ11" s="611"/>
      <c r="BR11" s="611"/>
      <c r="BS11" s="606" t="s">
        <v>130</v>
      </c>
      <c r="BT11" s="606"/>
      <c r="BU11" s="606"/>
      <c r="BV11" s="606"/>
      <c r="BW11" s="606"/>
      <c r="BX11" s="606"/>
      <c r="BY11" s="606"/>
      <c r="BZ11" s="606"/>
      <c r="CA11" s="606"/>
      <c r="CB11" s="607"/>
      <c r="CD11" s="612" t="s">
        <v>251</v>
      </c>
      <c r="CE11" s="613"/>
      <c r="CF11" s="613"/>
      <c r="CG11" s="613"/>
      <c r="CH11" s="613"/>
      <c r="CI11" s="613"/>
      <c r="CJ11" s="613"/>
      <c r="CK11" s="613"/>
      <c r="CL11" s="613"/>
      <c r="CM11" s="613"/>
      <c r="CN11" s="613"/>
      <c r="CO11" s="613"/>
      <c r="CP11" s="613"/>
      <c r="CQ11" s="614"/>
      <c r="CR11" s="615">
        <v>550344</v>
      </c>
      <c r="CS11" s="609"/>
      <c r="CT11" s="609"/>
      <c r="CU11" s="609"/>
      <c r="CV11" s="609"/>
      <c r="CW11" s="609"/>
      <c r="CX11" s="609"/>
      <c r="CY11" s="616"/>
      <c r="CZ11" s="611">
        <v>2.8</v>
      </c>
      <c r="DA11" s="611"/>
      <c r="DB11" s="611"/>
      <c r="DC11" s="611"/>
      <c r="DD11" s="608">
        <v>130873</v>
      </c>
      <c r="DE11" s="609"/>
      <c r="DF11" s="609"/>
      <c r="DG11" s="609"/>
      <c r="DH11" s="609"/>
      <c r="DI11" s="609"/>
      <c r="DJ11" s="609"/>
      <c r="DK11" s="609"/>
      <c r="DL11" s="609"/>
      <c r="DM11" s="609"/>
      <c r="DN11" s="609"/>
      <c r="DO11" s="609"/>
      <c r="DP11" s="616"/>
      <c r="DQ11" s="608">
        <v>263283</v>
      </c>
      <c r="DR11" s="609"/>
      <c r="DS11" s="609"/>
      <c r="DT11" s="609"/>
      <c r="DU11" s="609"/>
      <c r="DV11" s="609"/>
      <c r="DW11" s="609"/>
      <c r="DX11" s="609"/>
      <c r="DY11" s="609"/>
      <c r="DZ11" s="609"/>
      <c r="EA11" s="609"/>
      <c r="EB11" s="609"/>
      <c r="EC11" s="610"/>
    </row>
    <row r="12" spans="2:143" ht="11.25" customHeight="1">
      <c r="B12" s="612" t="s">
        <v>252</v>
      </c>
      <c r="C12" s="613"/>
      <c r="D12" s="613"/>
      <c r="E12" s="613"/>
      <c r="F12" s="613"/>
      <c r="G12" s="613"/>
      <c r="H12" s="613"/>
      <c r="I12" s="613"/>
      <c r="J12" s="613"/>
      <c r="K12" s="613"/>
      <c r="L12" s="613"/>
      <c r="M12" s="613"/>
      <c r="N12" s="613"/>
      <c r="O12" s="613"/>
      <c r="P12" s="613"/>
      <c r="Q12" s="614"/>
      <c r="R12" s="615">
        <v>68013</v>
      </c>
      <c r="S12" s="609"/>
      <c r="T12" s="609"/>
      <c r="U12" s="609"/>
      <c r="V12" s="609"/>
      <c r="W12" s="609"/>
      <c r="X12" s="609"/>
      <c r="Y12" s="616"/>
      <c r="Z12" s="611">
        <v>0.3</v>
      </c>
      <c r="AA12" s="611"/>
      <c r="AB12" s="611"/>
      <c r="AC12" s="611"/>
      <c r="AD12" s="606">
        <v>68013</v>
      </c>
      <c r="AE12" s="606"/>
      <c r="AF12" s="606"/>
      <c r="AG12" s="606"/>
      <c r="AH12" s="606"/>
      <c r="AI12" s="606"/>
      <c r="AJ12" s="606"/>
      <c r="AK12" s="606"/>
      <c r="AL12" s="617">
        <v>0.6</v>
      </c>
      <c r="AM12" s="618"/>
      <c r="AN12" s="618"/>
      <c r="AO12" s="619"/>
      <c r="AP12" s="612" t="s">
        <v>253</v>
      </c>
      <c r="AQ12" s="613"/>
      <c r="AR12" s="613"/>
      <c r="AS12" s="613"/>
      <c r="AT12" s="613"/>
      <c r="AU12" s="613"/>
      <c r="AV12" s="613"/>
      <c r="AW12" s="613"/>
      <c r="AX12" s="613"/>
      <c r="AY12" s="613"/>
      <c r="AZ12" s="613"/>
      <c r="BA12" s="613"/>
      <c r="BB12" s="613"/>
      <c r="BC12" s="613"/>
      <c r="BD12" s="613"/>
      <c r="BE12" s="613"/>
      <c r="BF12" s="614"/>
      <c r="BG12" s="615">
        <v>1138758</v>
      </c>
      <c r="BH12" s="609"/>
      <c r="BI12" s="609"/>
      <c r="BJ12" s="609"/>
      <c r="BK12" s="609"/>
      <c r="BL12" s="609"/>
      <c r="BM12" s="609"/>
      <c r="BN12" s="616"/>
      <c r="BO12" s="611">
        <v>44.5</v>
      </c>
      <c r="BP12" s="611"/>
      <c r="BQ12" s="611"/>
      <c r="BR12" s="611"/>
      <c r="BS12" s="606" t="s">
        <v>130</v>
      </c>
      <c r="BT12" s="606"/>
      <c r="BU12" s="606"/>
      <c r="BV12" s="606"/>
      <c r="BW12" s="606"/>
      <c r="BX12" s="606"/>
      <c r="BY12" s="606"/>
      <c r="BZ12" s="606"/>
      <c r="CA12" s="606"/>
      <c r="CB12" s="607"/>
      <c r="CD12" s="612" t="s">
        <v>254</v>
      </c>
      <c r="CE12" s="613"/>
      <c r="CF12" s="613"/>
      <c r="CG12" s="613"/>
      <c r="CH12" s="613"/>
      <c r="CI12" s="613"/>
      <c r="CJ12" s="613"/>
      <c r="CK12" s="613"/>
      <c r="CL12" s="613"/>
      <c r="CM12" s="613"/>
      <c r="CN12" s="613"/>
      <c r="CO12" s="613"/>
      <c r="CP12" s="613"/>
      <c r="CQ12" s="614"/>
      <c r="CR12" s="615">
        <v>689832</v>
      </c>
      <c r="CS12" s="609"/>
      <c r="CT12" s="609"/>
      <c r="CU12" s="609"/>
      <c r="CV12" s="609"/>
      <c r="CW12" s="609"/>
      <c r="CX12" s="609"/>
      <c r="CY12" s="616"/>
      <c r="CZ12" s="611">
        <v>3.6</v>
      </c>
      <c r="DA12" s="611"/>
      <c r="DB12" s="611"/>
      <c r="DC12" s="611"/>
      <c r="DD12" s="608">
        <v>169605</v>
      </c>
      <c r="DE12" s="609"/>
      <c r="DF12" s="609"/>
      <c r="DG12" s="609"/>
      <c r="DH12" s="609"/>
      <c r="DI12" s="609"/>
      <c r="DJ12" s="609"/>
      <c r="DK12" s="609"/>
      <c r="DL12" s="609"/>
      <c r="DM12" s="609"/>
      <c r="DN12" s="609"/>
      <c r="DO12" s="609"/>
      <c r="DP12" s="616"/>
      <c r="DQ12" s="608">
        <v>474287</v>
      </c>
      <c r="DR12" s="609"/>
      <c r="DS12" s="609"/>
      <c r="DT12" s="609"/>
      <c r="DU12" s="609"/>
      <c r="DV12" s="609"/>
      <c r="DW12" s="609"/>
      <c r="DX12" s="609"/>
      <c r="DY12" s="609"/>
      <c r="DZ12" s="609"/>
      <c r="EA12" s="609"/>
      <c r="EB12" s="609"/>
      <c r="EC12" s="610"/>
    </row>
    <row r="13" spans="2:143" ht="11.25" customHeight="1">
      <c r="B13" s="612" t="s">
        <v>255</v>
      </c>
      <c r="C13" s="613"/>
      <c r="D13" s="613"/>
      <c r="E13" s="613"/>
      <c r="F13" s="613"/>
      <c r="G13" s="613"/>
      <c r="H13" s="613"/>
      <c r="I13" s="613"/>
      <c r="J13" s="613"/>
      <c r="K13" s="613"/>
      <c r="L13" s="613"/>
      <c r="M13" s="613"/>
      <c r="N13" s="613"/>
      <c r="O13" s="613"/>
      <c r="P13" s="613"/>
      <c r="Q13" s="614"/>
      <c r="R13" s="615" t="s">
        <v>130</v>
      </c>
      <c r="S13" s="609"/>
      <c r="T13" s="609"/>
      <c r="U13" s="609"/>
      <c r="V13" s="609"/>
      <c r="W13" s="609"/>
      <c r="X13" s="609"/>
      <c r="Y13" s="616"/>
      <c r="Z13" s="611" t="s">
        <v>130</v>
      </c>
      <c r="AA13" s="611"/>
      <c r="AB13" s="611"/>
      <c r="AC13" s="611"/>
      <c r="AD13" s="606" t="s">
        <v>130</v>
      </c>
      <c r="AE13" s="606"/>
      <c r="AF13" s="606"/>
      <c r="AG13" s="606"/>
      <c r="AH13" s="606"/>
      <c r="AI13" s="606"/>
      <c r="AJ13" s="606"/>
      <c r="AK13" s="606"/>
      <c r="AL13" s="617" t="s">
        <v>130</v>
      </c>
      <c r="AM13" s="618"/>
      <c r="AN13" s="618"/>
      <c r="AO13" s="619"/>
      <c r="AP13" s="612" t="s">
        <v>256</v>
      </c>
      <c r="AQ13" s="613"/>
      <c r="AR13" s="613"/>
      <c r="AS13" s="613"/>
      <c r="AT13" s="613"/>
      <c r="AU13" s="613"/>
      <c r="AV13" s="613"/>
      <c r="AW13" s="613"/>
      <c r="AX13" s="613"/>
      <c r="AY13" s="613"/>
      <c r="AZ13" s="613"/>
      <c r="BA13" s="613"/>
      <c r="BB13" s="613"/>
      <c r="BC13" s="613"/>
      <c r="BD13" s="613"/>
      <c r="BE13" s="613"/>
      <c r="BF13" s="614"/>
      <c r="BG13" s="615">
        <v>1138738</v>
      </c>
      <c r="BH13" s="609"/>
      <c r="BI13" s="609"/>
      <c r="BJ13" s="609"/>
      <c r="BK13" s="609"/>
      <c r="BL13" s="609"/>
      <c r="BM13" s="609"/>
      <c r="BN13" s="616"/>
      <c r="BO13" s="611">
        <v>44.5</v>
      </c>
      <c r="BP13" s="611"/>
      <c r="BQ13" s="611"/>
      <c r="BR13" s="611"/>
      <c r="BS13" s="606" t="s">
        <v>130</v>
      </c>
      <c r="BT13" s="606"/>
      <c r="BU13" s="606"/>
      <c r="BV13" s="606"/>
      <c r="BW13" s="606"/>
      <c r="BX13" s="606"/>
      <c r="BY13" s="606"/>
      <c r="BZ13" s="606"/>
      <c r="CA13" s="606"/>
      <c r="CB13" s="607"/>
      <c r="CD13" s="612" t="s">
        <v>257</v>
      </c>
      <c r="CE13" s="613"/>
      <c r="CF13" s="613"/>
      <c r="CG13" s="613"/>
      <c r="CH13" s="613"/>
      <c r="CI13" s="613"/>
      <c r="CJ13" s="613"/>
      <c r="CK13" s="613"/>
      <c r="CL13" s="613"/>
      <c r="CM13" s="613"/>
      <c r="CN13" s="613"/>
      <c r="CO13" s="613"/>
      <c r="CP13" s="613"/>
      <c r="CQ13" s="614"/>
      <c r="CR13" s="615">
        <v>1417896</v>
      </c>
      <c r="CS13" s="609"/>
      <c r="CT13" s="609"/>
      <c r="CU13" s="609"/>
      <c r="CV13" s="609"/>
      <c r="CW13" s="609"/>
      <c r="CX13" s="609"/>
      <c r="CY13" s="616"/>
      <c r="CZ13" s="611">
        <v>7.3</v>
      </c>
      <c r="DA13" s="611"/>
      <c r="DB13" s="611"/>
      <c r="DC13" s="611"/>
      <c r="DD13" s="608">
        <v>470517</v>
      </c>
      <c r="DE13" s="609"/>
      <c r="DF13" s="609"/>
      <c r="DG13" s="609"/>
      <c r="DH13" s="609"/>
      <c r="DI13" s="609"/>
      <c r="DJ13" s="609"/>
      <c r="DK13" s="609"/>
      <c r="DL13" s="609"/>
      <c r="DM13" s="609"/>
      <c r="DN13" s="609"/>
      <c r="DO13" s="609"/>
      <c r="DP13" s="616"/>
      <c r="DQ13" s="608">
        <v>849840</v>
      </c>
      <c r="DR13" s="609"/>
      <c r="DS13" s="609"/>
      <c r="DT13" s="609"/>
      <c r="DU13" s="609"/>
      <c r="DV13" s="609"/>
      <c r="DW13" s="609"/>
      <c r="DX13" s="609"/>
      <c r="DY13" s="609"/>
      <c r="DZ13" s="609"/>
      <c r="EA13" s="609"/>
      <c r="EB13" s="609"/>
      <c r="EC13" s="610"/>
    </row>
    <row r="14" spans="2:143" ht="11.25" customHeight="1">
      <c r="B14" s="612" t="s">
        <v>258</v>
      </c>
      <c r="C14" s="613"/>
      <c r="D14" s="613"/>
      <c r="E14" s="613"/>
      <c r="F14" s="613"/>
      <c r="G14" s="613"/>
      <c r="H14" s="613"/>
      <c r="I14" s="613"/>
      <c r="J14" s="613"/>
      <c r="K14" s="613"/>
      <c r="L14" s="613"/>
      <c r="M14" s="613"/>
      <c r="N14" s="613"/>
      <c r="O14" s="613"/>
      <c r="P14" s="613"/>
      <c r="Q14" s="614"/>
      <c r="R14" s="615" t="s">
        <v>130</v>
      </c>
      <c r="S14" s="609"/>
      <c r="T14" s="609"/>
      <c r="U14" s="609"/>
      <c r="V14" s="609"/>
      <c r="W14" s="609"/>
      <c r="X14" s="609"/>
      <c r="Y14" s="616"/>
      <c r="Z14" s="611" t="s">
        <v>130</v>
      </c>
      <c r="AA14" s="611"/>
      <c r="AB14" s="611"/>
      <c r="AC14" s="611"/>
      <c r="AD14" s="606" t="s">
        <v>130</v>
      </c>
      <c r="AE14" s="606"/>
      <c r="AF14" s="606"/>
      <c r="AG14" s="606"/>
      <c r="AH14" s="606"/>
      <c r="AI14" s="606"/>
      <c r="AJ14" s="606"/>
      <c r="AK14" s="606"/>
      <c r="AL14" s="617" t="s">
        <v>130</v>
      </c>
      <c r="AM14" s="618"/>
      <c r="AN14" s="618"/>
      <c r="AO14" s="619"/>
      <c r="AP14" s="612" t="s">
        <v>259</v>
      </c>
      <c r="AQ14" s="613"/>
      <c r="AR14" s="613"/>
      <c r="AS14" s="613"/>
      <c r="AT14" s="613"/>
      <c r="AU14" s="613"/>
      <c r="AV14" s="613"/>
      <c r="AW14" s="613"/>
      <c r="AX14" s="613"/>
      <c r="AY14" s="613"/>
      <c r="AZ14" s="613"/>
      <c r="BA14" s="613"/>
      <c r="BB14" s="613"/>
      <c r="BC14" s="613"/>
      <c r="BD14" s="613"/>
      <c r="BE14" s="613"/>
      <c r="BF14" s="614"/>
      <c r="BG14" s="615">
        <v>110535</v>
      </c>
      <c r="BH14" s="609"/>
      <c r="BI14" s="609"/>
      <c r="BJ14" s="609"/>
      <c r="BK14" s="609"/>
      <c r="BL14" s="609"/>
      <c r="BM14" s="609"/>
      <c r="BN14" s="616"/>
      <c r="BO14" s="611">
        <v>4.3</v>
      </c>
      <c r="BP14" s="611"/>
      <c r="BQ14" s="611"/>
      <c r="BR14" s="611"/>
      <c r="BS14" s="606" t="s">
        <v>130</v>
      </c>
      <c r="BT14" s="606"/>
      <c r="BU14" s="606"/>
      <c r="BV14" s="606"/>
      <c r="BW14" s="606"/>
      <c r="BX14" s="606"/>
      <c r="BY14" s="606"/>
      <c r="BZ14" s="606"/>
      <c r="CA14" s="606"/>
      <c r="CB14" s="607"/>
      <c r="CD14" s="612" t="s">
        <v>260</v>
      </c>
      <c r="CE14" s="613"/>
      <c r="CF14" s="613"/>
      <c r="CG14" s="613"/>
      <c r="CH14" s="613"/>
      <c r="CI14" s="613"/>
      <c r="CJ14" s="613"/>
      <c r="CK14" s="613"/>
      <c r="CL14" s="613"/>
      <c r="CM14" s="613"/>
      <c r="CN14" s="613"/>
      <c r="CO14" s="613"/>
      <c r="CP14" s="613"/>
      <c r="CQ14" s="614"/>
      <c r="CR14" s="615">
        <v>1201409</v>
      </c>
      <c r="CS14" s="609"/>
      <c r="CT14" s="609"/>
      <c r="CU14" s="609"/>
      <c r="CV14" s="609"/>
      <c r="CW14" s="609"/>
      <c r="CX14" s="609"/>
      <c r="CY14" s="616"/>
      <c r="CZ14" s="611">
        <v>6.2</v>
      </c>
      <c r="DA14" s="611"/>
      <c r="DB14" s="611"/>
      <c r="DC14" s="611"/>
      <c r="DD14" s="608">
        <v>81210</v>
      </c>
      <c r="DE14" s="609"/>
      <c r="DF14" s="609"/>
      <c r="DG14" s="609"/>
      <c r="DH14" s="609"/>
      <c r="DI14" s="609"/>
      <c r="DJ14" s="609"/>
      <c r="DK14" s="609"/>
      <c r="DL14" s="609"/>
      <c r="DM14" s="609"/>
      <c r="DN14" s="609"/>
      <c r="DO14" s="609"/>
      <c r="DP14" s="616"/>
      <c r="DQ14" s="608">
        <v>1090632</v>
      </c>
      <c r="DR14" s="609"/>
      <c r="DS14" s="609"/>
      <c r="DT14" s="609"/>
      <c r="DU14" s="609"/>
      <c r="DV14" s="609"/>
      <c r="DW14" s="609"/>
      <c r="DX14" s="609"/>
      <c r="DY14" s="609"/>
      <c r="DZ14" s="609"/>
      <c r="EA14" s="609"/>
      <c r="EB14" s="609"/>
      <c r="EC14" s="610"/>
    </row>
    <row r="15" spans="2:143" ht="11.25" customHeight="1">
      <c r="B15" s="612" t="s">
        <v>261</v>
      </c>
      <c r="C15" s="613"/>
      <c r="D15" s="613"/>
      <c r="E15" s="613"/>
      <c r="F15" s="613"/>
      <c r="G15" s="613"/>
      <c r="H15" s="613"/>
      <c r="I15" s="613"/>
      <c r="J15" s="613"/>
      <c r="K15" s="613"/>
      <c r="L15" s="613"/>
      <c r="M15" s="613"/>
      <c r="N15" s="613"/>
      <c r="O15" s="613"/>
      <c r="P15" s="613"/>
      <c r="Q15" s="614"/>
      <c r="R15" s="615" t="s">
        <v>130</v>
      </c>
      <c r="S15" s="609"/>
      <c r="T15" s="609"/>
      <c r="U15" s="609"/>
      <c r="V15" s="609"/>
      <c r="W15" s="609"/>
      <c r="X15" s="609"/>
      <c r="Y15" s="616"/>
      <c r="Z15" s="611" t="s">
        <v>130</v>
      </c>
      <c r="AA15" s="611"/>
      <c r="AB15" s="611"/>
      <c r="AC15" s="611"/>
      <c r="AD15" s="606" t="s">
        <v>130</v>
      </c>
      <c r="AE15" s="606"/>
      <c r="AF15" s="606"/>
      <c r="AG15" s="606"/>
      <c r="AH15" s="606"/>
      <c r="AI15" s="606"/>
      <c r="AJ15" s="606"/>
      <c r="AK15" s="606"/>
      <c r="AL15" s="617" t="s">
        <v>130</v>
      </c>
      <c r="AM15" s="618"/>
      <c r="AN15" s="618"/>
      <c r="AO15" s="619"/>
      <c r="AP15" s="612" t="s">
        <v>262</v>
      </c>
      <c r="AQ15" s="613"/>
      <c r="AR15" s="613"/>
      <c r="AS15" s="613"/>
      <c r="AT15" s="613"/>
      <c r="AU15" s="613"/>
      <c r="AV15" s="613"/>
      <c r="AW15" s="613"/>
      <c r="AX15" s="613"/>
      <c r="AY15" s="613"/>
      <c r="AZ15" s="613"/>
      <c r="BA15" s="613"/>
      <c r="BB15" s="613"/>
      <c r="BC15" s="613"/>
      <c r="BD15" s="613"/>
      <c r="BE15" s="613"/>
      <c r="BF15" s="614"/>
      <c r="BG15" s="615">
        <v>154596</v>
      </c>
      <c r="BH15" s="609"/>
      <c r="BI15" s="609"/>
      <c r="BJ15" s="609"/>
      <c r="BK15" s="609"/>
      <c r="BL15" s="609"/>
      <c r="BM15" s="609"/>
      <c r="BN15" s="616"/>
      <c r="BO15" s="611">
        <v>6</v>
      </c>
      <c r="BP15" s="611"/>
      <c r="BQ15" s="611"/>
      <c r="BR15" s="611"/>
      <c r="BS15" s="606" t="s">
        <v>130</v>
      </c>
      <c r="BT15" s="606"/>
      <c r="BU15" s="606"/>
      <c r="BV15" s="606"/>
      <c r="BW15" s="606"/>
      <c r="BX15" s="606"/>
      <c r="BY15" s="606"/>
      <c r="BZ15" s="606"/>
      <c r="CA15" s="606"/>
      <c r="CB15" s="607"/>
      <c r="CD15" s="612" t="s">
        <v>263</v>
      </c>
      <c r="CE15" s="613"/>
      <c r="CF15" s="613"/>
      <c r="CG15" s="613"/>
      <c r="CH15" s="613"/>
      <c r="CI15" s="613"/>
      <c r="CJ15" s="613"/>
      <c r="CK15" s="613"/>
      <c r="CL15" s="613"/>
      <c r="CM15" s="613"/>
      <c r="CN15" s="613"/>
      <c r="CO15" s="613"/>
      <c r="CP15" s="613"/>
      <c r="CQ15" s="614"/>
      <c r="CR15" s="615">
        <v>1676383</v>
      </c>
      <c r="CS15" s="609"/>
      <c r="CT15" s="609"/>
      <c r="CU15" s="609"/>
      <c r="CV15" s="609"/>
      <c r="CW15" s="609"/>
      <c r="CX15" s="609"/>
      <c r="CY15" s="616"/>
      <c r="CZ15" s="611">
        <v>8.6999999999999993</v>
      </c>
      <c r="DA15" s="611"/>
      <c r="DB15" s="611"/>
      <c r="DC15" s="611"/>
      <c r="DD15" s="608">
        <v>225524</v>
      </c>
      <c r="DE15" s="609"/>
      <c r="DF15" s="609"/>
      <c r="DG15" s="609"/>
      <c r="DH15" s="609"/>
      <c r="DI15" s="609"/>
      <c r="DJ15" s="609"/>
      <c r="DK15" s="609"/>
      <c r="DL15" s="609"/>
      <c r="DM15" s="609"/>
      <c r="DN15" s="609"/>
      <c r="DO15" s="609"/>
      <c r="DP15" s="616"/>
      <c r="DQ15" s="608">
        <v>1265488</v>
      </c>
      <c r="DR15" s="609"/>
      <c r="DS15" s="609"/>
      <c r="DT15" s="609"/>
      <c r="DU15" s="609"/>
      <c r="DV15" s="609"/>
      <c r="DW15" s="609"/>
      <c r="DX15" s="609"/>
      <c r="DY15" s="609"/>
      <c r="DZ15" s="609"/>
      <c r="EA15" s="609"/>
      <c r="EB15" s="609"/>
      <c r="EC15" s="610"/>
    </row>
    <row r="16" spans="2:143" ht="11.25" customHeight="1">
      <c r="B16" s="612" t="s">
        <v>264</v>
      </c>
      <c r="C16" s="613"/>
      <c r="D16" s="613"/>
      <c r="E16" s="613"/>
      <c r="F16" s="613"/>
      <c r="G16" s="613"/>
      <c r="H16" s="613"/>
      <c r="I16" s="613"/>
      <c r="J16" s="613"/>
      <c r="K16" s="613"/>
      <c r="L16" s="613"/>
      <c r="M16" s="613"/>
      <c r="N16" s="613"/>
      <c r="O16" s="613"/>
      <c r="P16" s="613"/>
      <c r="Q16" s="614"/>
      <c r="R16" s="615">
        <v>17215</v>
      </c>
      <c r="S16" s="609"/>
      <c r="T16" s="609"/>
      <c r="U16" s="609"/>
      <c r="V16" s="609"/>
      <c r="W16" s="609"/>
      <c r="X16" s="609"/>
      <c r="Y16" s="616"/>
      <c r="Z16" s="611">
        <v>0.1</v>
      </c>
      <c r="AA16" s="611"/>
      <c r="AB16" s="611"/>
      <c r="AC16" s="611"/>
      <c r="AD16" s="606">
        <v>17215</v>
      </c>
      <c r="AE16" s="606"/>
      <c r="AF16" s="606"/>
      <c r="AG16" s="606"/>
      <c r="AH16" s="606"/>
      <c r="AI16" s="606"/>
      <c r="AJ16" s="606"/>
      <c r="AK16" s="606"/>
      <c r="AL16" s="617">
        <v>0.2</v>
      </c>
      <c r="AM16" s="618"/>
      <c r="AN16" s="618"/>
      <c r="AO16" s="619"/>
      <c r="AP16" s="612" t="s">
        <v>265</v>
      </c>
      <c r="AQ16" s="613"/>
      <c r="AR16" s="613"/>
      <c r="AS16" s="613"/>
      <c r="AT16" s="613"/>
      <c r="AU16" s="613"/>
      <c r="AV16" s="613"/>
      <c r="AW16" s="613"/>
      <c r="AX16" s="613"/>
      <c r="AY16" s="613"/>
      <c r="AZ16" s="613"/>
      <c r="BA16" s="613"/>
      <c r="BB16" s="613"/>
      <c r="BC16" s="613"/>
      <c r="BD16" s="613"/>
      <c r="BE16" s="613"/>
      <c r="BF16" s="614"/>
      <c r="BG16" s="615" t="s">
        <v>130</v>
      </c>
      <c r="BH16" s="609"/>
      <c r="BI16" s="609"/>
      <c r="BJ16" s="609"/>
      <c r="BK16" s="609"/>
      <c r="BL16" s="609"/>
      <c r="BM16" s="609"/>
      <c r="BN16" s="616"/>
      <c r="BO16" s="611" t="s">
        <v>130</v>
      </c>
      <c r="BP16" s="611"/>
      <c r="BQ16" s="611"/>
      <c r="BR16" s="611"/>
      <c r="BS16" s="606" t="s">
        <v>130</v>
      </c>
      <c r="BT16" s="606"/>
      <c r="BU16" s="606"/>
      <c r="BV16" s="606"/>
      <c r="BW16" s="606"/>
      <c r="BX16" s="606"/>
      <c r="BY16" s="606"/>
      <c r="BZ16" s="606"/>
      <c r="CA16" s="606"/>
      <c r="CB16" s="607"/>
      <c r="CD16" s="612" t="s">
        <v>266</v>
      </c>
      <c r="CE16" s="613"/>
      <c r="CF16" s="613"/>
      <c r="CG16" s="613"/>
      <c r="CH16" s="613"/>
      <c r="CI16" s="613"/>
      <c r="CJ16" s="613"/>
      <c r="CK16" s="613"/>
      <c r="CL16" s="613"/>
      <c r="CM16" s="613"/>
      <c r="CN16" s="613"/>
      <c r="CO16" s="613"/>
      <c r="CP16" s="613"/>
      <c r="CQ16" s="614"/>
      <c r="CR16" s="615">
        <v>86706</v>
      </c>
      <c r="CS16" s="609"/>
      <c r="CT16" s="609"/>
      <c r="CU16" s="609"/>
      <c r="CV16" s="609"/>
      <c r="CW16" s="609"/>
      <c r="CX16" s="609"/>
      <c r="CY16" s="616"/>
      <c r="CZ16" s="611">
        <v>0.4</v>
      </c>
      <c r="DA16" s="611"/>
      <c r="DB16" s="611"/>
      <c r="DC16" s="611"/>
      <c r="DD16" s="608" t="s">
        <v>130</v>
      </c>
      <c r="DE16" s="609"/>
      <c r="DF16" s="609"/>
      <c r="DG16" s="609"/>
      <c r="DH16" s="609"/>
      <c r="DI16" s="609"/>
      <c r="DJ16" s="609"/>
      <c r="DK16" s="609"/>
      <c r="DL16" s="609"/>
      <c r="DM16" s="609"/>
      <c r="DN16" s="609"/>
      <c r="DO16" s="609"/>
      <c r="DP16" s="616"/>
      <c r="DQ16" s="608">
        <v>20123</v>
      </c>
      <c r="DR16" s="609"/>
      <c r="DS16" s="609"/>
      <c r="DT16" s="609"/>
      <c r="DU16" s="609"/>
      <c r="DV16" s="609"/>
      <c r="DW16" s="609"/>
      <c r="DX16" s="609"/>
      <c r="DY16" s="609"/>
      <c r="DZ16" s="609"/>
      <c r="EA16" s="609"/>
      <c r="EB16" s="609"/>
      <c r="EC16" s="610"/>
    </row>
    <row r="17" spans="2:133" ht="11.25" customHeight="1">
      <c r="B17" s="612" t="s">
        <v>267</v>
      </c>
      <c r="C17" s="613"/>
      <c r="D17" s="613"/>
      <c r="E17" s="613"/>
      <c r="F17" s="613"/>
      <c r="G17" s="613"/>
      <c r="H17" s="613"/>
      <c r="I17" s="613"/>
      <c r="J17" s="613"/>
      <c r="K17" s="613"/>
      <c r="L17" s="613"/>
      <c r="M17" s="613"/>
      <c r="N17" s="613"/>
      <c r="O17" s="613"/>
      <c r="P17" s="613"/>
      <c r="Q17" s="614"/>
      <c r="R17" s="615">
        <v>18018</v>
      </c>
      <c r="S17" s="609"/>
      <c r="T17" s="609"/>
      <c r="U17" s="609"/>
      <c r="V17" s="609"/>
      <c r="W17" s="609"/>
      <c r="X17" s="609"/>
      <c r="Y17" s="616"/>
      <c r="Z17" s="611">
        <v>0.1</v>
      </c>
      <c r="AA17" s="611"/>
      <c r="AB17" s="611"/>
      <c r="AC17" s="611"/>
      <c r="AD17" s="606">
        <v>18018</v>
      </c>
      <c r="AE17" s="606"/>
      <c r="AF17" s="606"/>
      <c r="AG17" s="606"/>
      <c r="AH17" s="606"/>
      <c r="AI17" s="606"/>
      <c r="AJ17" s="606"/>
      <c r="AK17" s="606"/>
      <c r="AL17" s="617">
        <v>0.2</v>
      </c>
      <c r="AM17" s="618"/>
      <c r="AN17" s="618"/>
      <c r="AO17" s="619"/>
      <c r="AP17" s="612" t="s">
        <v>268</v>
      </c>
      <c r="AQ17" s="613"/>
      <c r="AR17" s="613"/>
      <c r="AS17" s="613"/>
      <c r="AT17" s="613"/>
      <c r="AU17" s="613"/>
      <c r="AV17" s="613"/>
      <c r="AW17" s="613"/>
      <c r="AX17" s="613"/>
      <c r="AY17" s="613"/>
      <c r="AZ17" s="613"/>
      <c r="BA17" s="613"/>
      <c r="BB17" s="613"/>
      <c r="BC17" s="613"/>
      <c r="BD17" s="613"/>
      <c r="BE17" s="613"/>
      <c r="BF17" s="614"/>
      <c r="BG17" s="615" t="s">
        <v>130</v>
      </c>
      <c r="BH17" s="609"/>
      <c r="BI17" s="609"/>
      <c r="BJ17" s="609"/>
      <c r="BK17" s="609"/>
      <c r="BL17" s="609"/>
      <c r="BM17" s="609"/>
      <c r="BN17" s="616"/>
      <c r="BO17" s="611" t="s">
        <v>130</v>
      </c>
      <c r="BP17" s="611"/>
      <c r="BQ17" s="611"/>
      <c r="BR17" s="611"/>
      <c r="BS17" s="606" t="s">
        <v>130</v>
      </c>
      <c r="BT17" s="606"/>
      <c r="BU17" s="606"/>
      <c r="BV17" s="606"/>
      <c r="BW17" s="606"/>
      <c r="BX17" s="606"/>
      <c r="BY17" s="606"/>
      <c r="BZ17" s="606"/>
      <c r="CA17" s="606"/>
      <c r="CB17" s="607"/>
      <c r="CD17" s="612" t="s">
        <v>269</v>
      </c>
      <c r="CE17" s="613"/>
      <c r="CF17" s="613"/>
      <c r="CG17" s="613"/>
      <c r="CH17" s="613"/>
      <c r="CI17" s="613"/>
      <c r="CJ17" s="613"/>
      <c r="CK17" s="613"/>
      <c r="CL17" s="613"/>
      <c r="CM17" s="613"/>
      <c r="CN17" s="613"/>
      <c r="CO17" s="613"/>
      <c r="CP17" s="613"/>
      <c r="CQ17" s="614"/>
      <c r="CR17" s="615">
        <v>2646545</v>
      </c>
      <c r="CS17" s="609"/>
      <c r="CT17" s="609"/>
      <c r="CU17" s="609"/>
      <c r="CV17" s="609"/>
      <c r="CW17" s="609"/>
      <c r="CX17" s="609"/>
      <c r="CY17" s="616"/>
      <c r="CZ17" s="611">
        <v>13.7</v>
      </c>
      <c r="DA17" s="611"/>
      <c r="DB17" s="611"/>
      <c r="DC17" s="611"/>
      <c r="DD17" s="608" t="s">
        <v>130</v>
      </c>
      <c r="DE17" s="609"/>
      <c r="DF17" s="609"/>
      <c r="DG17" s="609"/>
      <c r="DH17" s="609"/>
      <c r="DI17" s="609"/>
      <c r="DJ17" s="609"/>
      <c r="DK17" s="609"/>
      <c r="DL17" s="609"/>
      <c r="DM17" s="609"/>
      <c r="DN17" s="609"/>
      <c r="DO17" s="609"/>
      <c r="DP17" s="616"/>
      <c r="DQ17" s="608">
        <v>2575112</v>
      </c>
      <c r="DR17" s="609"/>
      <c r="DS17" s="609"/>
      <c r="DT17" s="609"/>
      <c r="DU17" s="609"/>
      <c r="DV17" s="609"/>
      <c r="DW17" s="609"/>
      <c r="DX17" s="609"/>
      <c r="DY17" s="609"/>
      <c r="DZ17" s="609"/>
      <c r="EA17" s="609"/>
      <c r="EB17" s="609"/>
      <c r="EC17" s="610"/>
    </row>
    <row r="18" spans="2:133" ht="11.25" customHeight="1">
      <c r="B18" s="612" t="s">
        <v>270</v>
      </c>
      <c r="C18" s="613"/>
      <c r="D18" s="613"/>
      <c r="E18" s="613"/>
      <c r="F18" s="613"/>
      <c r="G18" s="613"/>
      <c r="H18" s="613"/>
      <c r="I18" s="613"/>
      <c r="J18" s="613"/>
      <c r="K18" s="613"/>
      <c r="L18" s="613"/>
      <c r="M18" s="613"/>
      <c r="N18" s="613"/>
      <c r="O18" s="613"/>
      <c r="P18" s="613"/>
      <c r="Q18" s="614"/>
      <c r="R18" s="615">
        <v>38968</v>
      </c>
      <c r="S18" s="609"/>
      <c r="T18" s="609"/>
      <c r="U18" s="609"/>
      <c r="V18" s="609"/>
      <c r="W18" s="609"/>
      <c r="X18" s="609"/>
      <c r="Y18" s="616"/>
      <c r="Z18" s="611">
        <v>0.2</v>
      </c>
      <c r="AA18" s="611"/>
      <c r="AB18" s="611"/>
      <c r="AC18" s="611"/>
      <c r="AD18" s="606">
        <v>38968</v>
      </c>
      <c r="AE18" s="606"/>
      <c r="AF18" s="606"/>
      <c r="AG18" s="606"/>
      <c r="AH18" s="606"/>
      <c r="AI18" s="606"/>
      <c r="AJ18" s="606"/>
      <c r="AK18" s="606"/>
      <c r="AL18" s="617">
        <v>0.30000001192092896</v>
      </c>
      <c r="AM18" s="618"/>
      <c r="AN18" s="618"/>
      <c r="AO18" s="619"/>
      <c r="AP18" s="612" t="s">
        <v>271</v>
      </c>
      <c r="AQ18" s="613"/>
      <c r="AR18" s="613"/>
      <c r="AS18" s="613"/>
      <c r="AT18" s="613"/>
      <c r="AU18" s="613"/>
      <c r="AV18" s="613"/>
      <c r="AW18" s="613"/>
      <c r="AX18" s="613"/>
      <c r="AY18" s="613"/>
      <c r="AZ18" s="613"/>
      <c r="BA18" s="613"/>
      <c r="BB18" s="613"/>
      <c r="BC18" s="613"/>
      <c r="BD18" s="613"/>
      <c r="BE18" s="613"/>
      <c r="BF18" s="614"/>
      <c r="BG18" s="615" t="s">
        <v>130</v>
      </c>
      <c r="BH18" s="609"/>
      <c r="BI18" s="609"/>
      <c r="BJ18" s="609"/>
      <c r="BK18" s="609"/>
      <c r="BL18" s="609"/>
      <c r="BM18" s="609"/>
      <c r="BN18" s="616"/>
      <c r="BO18" s="611" t="s">
        <v>130</v>
      </c>
      <c r="BP18" s="611"/>
      <c r="BQ18" s="611"/>
      <c r="BR18" s="611"/>
      <c r="BS18" s="606" t="s">
        <v>130</v>
      </c>
      <c r="BT18" s="606"/>
      <c r="BU18" s="606"/>
      <c r="BV18" s="606"/>
      <c r="BW18" s="606"/>
      <c r="BX18" s="606"/>
      <c r="BY18" s="606"/>
      <c r="BZ18" s="606"/>
      <c r="CA18" s="606"/>
      <c r="CB18" s="607"/>
      <c r="CD18" s="612" t="s">
        <v>272</v>
      </c>
      <c r="CE18" s="613"/>
      <c r="CF18" s="613"/>
      <c r="CG18" s="613"/>
      <c r="CH18" s="613"/>
      <c r="CI18" s="613"/>
      <c r="CJ18" s="613"/>
      <c r="CK18" s="613"/>
      <c r="CL18" s="613"/>
      <c r="CM18" s="613"/>
      <c r="CN18" s="613"/>
      <c r="CO18" s="613"/>
      <c r="CP18" s="613"/>
      <c r="CQ18" s="614"/>
      <c r="CR18" s="615" t="s">
        <v>130</v>
      </c>
      <c r="CS18" s="609"/>
      <c r="CT18" s="609"/>
      <c r="CU18" s="609"/>
      <c r="CV18" s="609"/>
      <c r="CW18" s="609"/>
      <c r="CX18" s="609"/>
      <c r="CY18" s="616"/>
      <c r="CZ18" s="611" t="s">
        <v>130</v>
      </c>
      <c r="DA18" s="611"/>
      <c r="DB18" s="611"/>
      <c r="DC18" s="611"/>
      <c r="DD18" s="608" t="s">
        <v>130</v>
      </c>
      <c r="DE18" s="609"/>
      <c r="DF18" s="609"/>
      <c r="DG18" s="609"/>
      <c r="DH18" s="609"/>
      <c r="DI18" s="609"/>
      <c r="DJ18" s="609"/>
      <c r="DK18" s="609"/>
      <c r="DL18" s="609"/>
      <c r="DM18" s="609"/>
      <c r="DN18" s="609"/>
      <c r="DO18" s="609"/>
      <c r="DP18" s="616"/>
      <c r="DQ18" s="608" t="s">
        <v>130</v>
      </c>
      <c r="DR18" s="609"/>
      <c r="DS18" s="609"/>
      <c r="DT18" s="609"/>
      <c r="DU18" s="609"/>
      <c r="DV18" s="609"/>
      <c r="DW18" s="609"/>
      <c r="DX18" s="609"/>
      <c r="DY18" s="609"/>
      <c r="DZ18" s="609"/>
      <c r="EA18" s="609"/>
      <c r="EB18" s="609"/>
      <c r="EC18" s="610"/>
    </row>
    <row r="19" spans="2:133" ht="11.25" customHeight="1">
      <c r="B19" s="612" t="s">
        <v>273</v>
      </c>
      <c r="C19" s="613"/>
      <c r="D19" s="613"/>
      <c r="E19" s="613"/>
      <c r="F19" s="613"/>
      <c r="G19" s="613"/>
      <c r="H19" s="613"/>
      <c r="I19" s="613"/>
      <c r="J19" s="613"/>
      <c r="K19" s="613"/>
      <c r="L19" s="613"/>
      <c r="M19" s="613"/>
      <c r="N19" s="613"/>
      <c r="O19" s="613"/>
      <c r="P19" s="613"/>
      <c r="Q19" s="614"/>
      <c r="R19" s="615">
        <v>10276</v>
      </c>
      <c r="S19" s="609"/>
      <c r="T19" s="609"/>
      <c r="U19" s="609"/>
      <c r="V19" s="609"/>
      <c r="W19" s="609"/>
      <c r="X19" s="609"/>
      <c r="Y19" s="616"/>
      <c r="Z19" s="611">
        <v>0.1</v>
      </c>
      <c r="AA19" s="611"/>
      <c r="AB19" s="611"/>
      <c r="AC19" s="611"/>
      <c r="AD19" s="606">
        <v>10276</v>
      </c>
      <c r="AE19" s="606"/>
      <c r="AF19" s="606"/>
      <c r="AG19" s="606"/>
      <c r="AH19" s="606"/>
      <c r="AI19" s="606"/>
      <c r="AJ19" s="606"/>
      <c r="AK19" s="606"/>
      <c r="AL19" s="617">
        <v>0.1</v>
      </c>
      <c r="AM19" s="618"/>
      <c r="AN19" s="618"/>
      <c r="AO19" s="619"/>
      <c r="AP19" s="612" t="s">
        <v>274</v>
      </c>
      <c r="AQ19" s="613"/>
      <c r="AR19" s="613"/>
      <c r="AS19" s="613"/>
      <c r="AT19" s="613"/>
      <c r="AU19" s="613"/>
      <c r="AV19" s="613"/>
      <c r="AW19" s="613"/>
      <c r="AX19" s="613"/>
      <c r="AY19" s="613"/>
      <c r="AZ19" s="613"/>
      <c r="BA19" s="613"/>
      <c r="BB19" s="613"/>
      <c r="BC19" s="613"/>
      <c r="BD19" s="613"/>
      <c r="BE19" s="613"/>
      <c r="BF19" s="614"/>
      <c r="BG19" s="615" t="s">
        <v>130</v>
      </c>
      <c r="BH19" s="609"/>
      <c r="BI19" s="609"/>
      <c r="BJ19" s="609"/>
      <c r="BK19" s="609"/>
      <c r="BL19" s="609"/>
      <c r="BM19" s="609"/>
      <c r="BN19" s="616"/>
      <c r="BO19" s="611" t="s">
        <v>130</v>
      </c>
      <c r="BP19" s="611"/>
      <c r="BQ19" s="611"/>
      <c r="BR19" s="611"/>
      <c r="BS19" s="606" t="s">
        <v>130</v>
      </c>
      <c r="BT19" s="606"/>
      <c r="BU19" s="606"/>
      <c r="BV19" s="606"/>
      <c r="BW19" s="606"/>
      <c r="BX19" s="606"/>
      <c r="BY19" s="606"/>
      <c r="BZ19" s="606"/>
      <c r="CA19" s="606"/>
      <c r="CB19" s="607"/>
      <c r="CD19" s="612" t="s">
        <v>275</v>
      </c>
      <c r="CE19" s="613"/>
      <c r="CF19" s="613"/>
      <c r="CG19" s="613"/>
      <c r="CH19" s="613"/>
      <c r="CI19" s="613"/>
      <c r="CJ19" s="613"/>
      <c r="CK19" s="613"/>
      <c r="CL19" s="613"/>
      <c r="CM19" s="613"/>
      <c r="CN19" s="613"/>
      <c r="CO19" s="613"/>
      <c r="CP19" s="613"/>
      <c r="CQ19" s="614"/>
      <c r="CR19" s="615" t="s">
        <v>130</v>
      </c>
      <c r="CS19" s="609"/>
      <c r="CT19" s="609"/>
      <c r="CU19" s="609"/>
      <c r="CV19" s="609"/>
      <c r="CW19" s="609"/>
      <c r="CX19" s="609"/>
      <c r="CY19" s="616"/>
      <c r="CZ19" s="611" t="s">
        <v>130</v>
      </c>
      <c r="DA19" s="611"/>
      <c r="DB19" s="611"/>
      <c r="DC19" s="611"/>
      <c r="DD19" s="608" t="s">
        <v>130</v>
      </c>
      <c r="DE19" s="609"/>
      <c r="DF19" s="609"/>
      <c r="DG19" s="609"/>
      <c r="DH19" s="609"/>
      <c r="DI19" s="609"/>
      <c r="DJ19" s="609"/>
      <c r="DK19" s="609"/>
      <c r="DL19" s="609"/>
      <c r="DM19" s="609"/>
      <c r="DN19" s="609"/>
      <c r="DO19" s="609"/>
      <c r="DP19" s="616"/>
      <c r="DQ19" s="608" t="s">
        <v>130</v>
      </c>
      <c r="DR19" s="609"/>
      <c r="DS19" s="609"/>
      <c r="DT19" s="609"/>
      <c r="DU19" s="609"/>
      <c r="DV19" s="609"/>
      <c r="DW19" s="609"/>
      <c r="DX19" s="609"/>
      <c r="DY19" s="609"/>
      <c r="DZ19" s="609"/>
      <c r="EA19" s="609"/>
      <c r="EB19" s="609"/>
      <c r="EC19" s="610"/>
    </row>
    <row r="20" spans="2:133" ht="11.25" customHeight="1">
      <c r="B20" s="612" t="s">
        <v>276</v>
      </c>
      <c r="C20" s="613"/>
      <c r="D20" s="613"/>
      <c r="E20" s="613"/>
      <c r="F20" s="613"/>
      <c r="G20" s="613"/>
      <c r="H20" s="613"/>
      <c r="I20" s="613"/>
      <c r="J20" s="613"/>
      <c r="K20" s="613"/>
      <c r="L20" s="613"/>
      <c r="M20" s="613"/>
      <c r="N20" s="613"/>
      <c r="O20" s="613"/>
      <c r="P20" s="613"/>
      <c r="Q20" s="614"/>
      <c r="R20" s="615">
        <v>5799</v>
      </c>
      <c r="S20" s="609"/>
      <c r="T20" s="609"/>
      <c r="U20" s="609"/>
      <c r="V20" s="609"/>
      <c r="W20" s="609"/>
      <c r="X20" s="609"/>
      <c r="Y20" s="616"/>
      <c r="Z20" s="611">
        <v>0</v>
      </c>
      <c r="AA20" s="611"/>
      <c r="AB20" s="611"/>
      <c r="AC20" s="611"/>
      <c r="AD20" s="606">
        <v>5799</v>
      </c>
      <c r="AE20" s="606"/>
      <c r="AF20" s="606"/>
      <c r="AG20" s="606"/>
      <c r="AH20" s="606"/>
      <c r="AI20" s="606"/>
      <c r="AJ20" s="606"/>
      <c r="AK20" s="606"/>
      <c r="AL20" s="617">
        <v>0.1</v>
      </c>
      <c r="AM20" s="618"/>
      <c r="AN20" s="618"/>
      <c r="AO20" s="619"/>
      <c r="AP20" s="612" t="s">
        <v>277</v>
      </c>
      <c r="AQ20" s="613"/>
      <c r="AR20" s="613"/>
      <c r="AS20" s="613"/>
      <c r="AT20" s="613"/>
      <c r="AU20" s="613"/>
      <c r="AV20" s="613"/>
      <c r="AW20" s="613"/>
      <c r="AX20" s="613"/>
      <c r="AY20" s="613"/>
      <c r="AZ20" s="613"/>
      <c r="BA20" s="613"/>
      <c r="BB20" s="613"/>
      <c r="BC20" s="613"/>
      <c r="BD20" s="613"/>
      <c r="BE20" s="613"/>
      <c r="BF20" s="614"/>
      <c r="BG20" s="615" t="s">
        <v>130</v>
      </c>
      <c r="BH20" s="609"/>
      <c r="BI20" s="609"/>
      <c r="BJ20" s="609"/>
      <c r="BK20" s="609"/>
      <c r="BL20" s="609"/>
      <c r="BM20" s="609"/>
      <c r="BN20" s="616"/>
      <c r="BO20" s="611" t="s">
        <v>130</v>
      </c>
      <c r="BP20" s="611"/>
      <c r="BQ20" s="611"/>
      <c r="BR20" s="611"/>
      <c r="BS20" s="606" t="s">
        <v>130</v>
      </c>
      <c r="BT20" s="606"/>
      <c r="BU20" s="606"/>
      <c r="BV20" s="606"/>
      <c r="BW20" s="606"/>
      <c r="BX20" s="606"/>
      <c r="BY20" s="606"/>
      <c r="BZ20" s="606"/>
      <c r="CA20" s="606"/>
      <c r="CB20" s="607"/>
      <c r="CD20" s="612" t="s">
        <v>278</v>
      </c>
      <c r="CE20" s="613"/>
      <c r="CF20" s="613"/>
      <c r="CG20" s="613"/>
      <c r="CH20" s="613"/>
      <c r="CI20" s="613"/>
      <c r="CJ20" s="613"/>
      <c r="CK20" s="613"/>
      <c r="CL20" s="613"/>
      <c r="CM20" s="613"/>
      <c r="CN20" s="613"/>
      <c r="CO20" s="613"/>
      <c r="CP20" s="613"/>
      <c r="CQ20" s="614"/>
      <c r="CR20" s="615">
        <v>19318292</v>
      </c>
      <c r="CS20" s="609"/>
      <c r="CT20" s="609"/>
      <c r="CU20" s="609"/>
      <c r="CV20" s="609"/>
      <c r="CW20" s="609"/>
      <c r="CX20" s="609"/>
      <c r="CY20" s="616"/>
      <c r="CZ20" s="611">
        <v>100</v>
      </c>
      <c r="DA20" s="611"/>
      <c r="DB20" s="611"/>
      <c r="DC20" s="611"/>
      <c r="DD20" s="608">
        <v>1433244</v>
      </c>
      <c r="DE20" s="609"/>
      <c r="DF20" s="609"/>
      <c r="DG20" s="609"/>
      <c r="DH20" s="609"/>
      <c r="DI20" s="609"/>
      <c r="DJ20" s="609"/>
      <c r="DK20" s="609"/>
      <c r="DL20" s="609"/>
      <c r="DM20" s="609"/>
      <c r="DN20" s="609"/>
      <c r="DO20" s="609"/>
      <c r="DP20" s="616"/>
      <c r="DQ20" s="608">
        <v>13191932</v>
      </c>
      <c r="DR20" s="609"/>
      <c r="DS20" s="609"/>
      <c r="DT20" s="609"/>
      <c r="DU20" s="609"/>
      <c r="DV20" s="609"/>
      <c r="DW20" s="609"/>
      <c r="DX20" s="609"/>
      <c r="DY20" s="609"/>
      <c r="DZ20" s="609"/>
      <c r="EA20" s="609"/>
      <c r="EB20" s="609"/>
      <c r="EC20" s="610"/>
    </row>
    <row r="21" spans="2:133" ht="11.25" customHeight="1">
      <c r="B21" s="612" t="s">
        <v>279</v>
      </c>
      <c r="C21" s="613"/>
      <c r="D21" s="613"/>
      <c r="E21" s="613"/>
      <c r="F21" s="613"/>
      <c r="G21" s="613"/>
      <c r="H21" s="613"/>
      <c r="I21" s="613"/>
      <c r="J21" s="613"/>
      <c r="K21" s="613"/>
      <c r="L21" s="613"/>
      <c r="M21" s="613"/>
      <c r="N21" s="613"/>
      <c r="O21" s="613"/>
      <c r="P21" s="613"/>
      <c r="Q21" s="614"/>
      <c r="R21" s="615">
        <v>1769</v>
      </c>
      <c r="S21" s="609"/>
      <c r="T21" s="609"/>
      <c r="U21" s="609"/>
      <c r="V21" s="609"/>
      <c r="W21" s="609"/>
      <c r="X21" s="609"/>
      <c r="Y21" s="616"/>
      <c r="Z21" s="611">
        <v>0</v>
      </c>
      <c r="AA21" s="611"/>
      <c r="AB21" s="611"/>
      <c r="AC21" s="611"/>
      <c r="AD21" s="606">
        <v>1769</v>
      </c>
      <c r="AE21" s="606"/>
      <c r="AF21" s="606"/>
      <c r="AG21" s="606"/>
      <c r="AH21" s="606"/>
      <c r="AI21" s="606"/>
      <c r="AJ21" s="606"/>
      <c r="AK21" s="606"/>
      <c r="AL21" s="617">
        <v>0</v>
      </c>
      <c r="AM21" s="618"/>
      <c r="AN21" s="618"/>
      <c r="AO21" s="619"/>
      <c r="AP21" s="612" t="s">
        <v>280</v>
      </c>
      <c r="AQ21" s="636"/>
      <c r="AR21" s="636"/>
      <c r="AS21" s="636"/>
      <c r="AT21" s="636"/>
      <c r="AU21" s="636"/>
      <c r="AV21" s="636"/>
      <c r="AW21" s="636"/>
      <c r="AX21" s="636"/>
      <c r="AY21" s="636"/>
      <c r="AZ21" s="636"/>
      <c r="BA21" s="636"/>
      <c r="BB21" s="636"/>
      <c r="BC21" s="636"/>
      <c r="BD21" s="636"/>
      <c r="BE21" s="636"/>
      <c r="BF21" s="637"/>
      <c r="BG21" s="615" t="s">
        <v>130</v>
      </c>
      <c r="BH21" s="609"/>
      <c r="BI21" s="609"/>
      <c r="BJ21" s="609"/>
      <c r="BK21" s="609"/>
      <c r="BL21" s="609"/>
      <c r="BM21" s="609"/>
      <c r="BN21" s="616"/>
      <c r="BO21" s="611" t="s">
        <v>130</v>
      </c>
      <c r="BP21" s="611"/>
      <c r="BQ21" s="611"/>
      <c r="BR21" s="611"/>
      <c r="BS21" s="606" t="s">
        <v>130</v>
      </c>
      <c r="BT21" s="606"/>
      <c r="BU21" s="606"/>
      <c r="BV21" s="606"/>
      <c r="BW21" s="606"/>
      <c r="BX21" s="606"/>
      <c r="BY21" s="606"/>
      <c r="BZ21" s="606"/>
      <c r="CA21" s="606"/>
      <c r="CB21" s="607"/>
      <c r="CD21" s="644"/>
      <c r="CE21" s="645"/>
      <c r="CF21" s="645"/>
      <c r="CG21" s="645"/>
      <c r="CH21" s="645"/>
      <c r="CI21" s="645"/>
      <c r="CJ21" s="645"/>
      <c r="CK21" s="645"/>
      <c r="CL21" s="645"/>
      <c r="CM21" s="645"/>
      <c r="CN21" s="645"/>
      <c r="CO21" s="645"/>
      <c r="CP21" s="645"/>
      <c r="CQ21" s="646"/>
      <c r="CR21" s="647"/>
      <c r="CS21" s="634"/>
      <c r="CT21" s="634"/>
      <c r="CU21" s="634"/>
      <c r="CV21" s="634"/>
      <c r="CW21" s="634"/>
      <c r="CX21" s="634"/>
      <c r="CY21" s="648"/>
      <c r="CZ21" s="649"/>
      <c r="DA21" s="649"/>
      <c r="DB21" s="649"/>
      <c r="DC21" s="649"/>
      <c r="DD21" s="633"/>
      <c r="DE21" s="634"/>
      <c r="DF21" s="634"/>
      <c r="DG21" s="634"/>
      <c r="DH21" s="634"/>
      <c r="DI21" s="634"/>
      <c r="DJ21" s="634"/>
      <c r="DK21" s="634"/>
      <c r="DL21" s="634"/>
      <c r="DM21" s="634"/>
      <c r="DN21" s="634"/>
      <c r="DO21" s="634"/>
      <c r="DP21" s="648"/>
      <c r="DQ21" s="633"/>
      <c r="DR21" s="634"/>
      <c r="DS21" s="634"/>
      <c r="DT21" s="634"/>
      <c r="DU21" s="634"/>
      <c r="DV21" s="634"/>
      <c r="DW21" s="634"/>
      <c r="DX21" s="634"/>
      <c r="DY21" s="634"/>
      <c r="DZ21" s="634"/>
      <c r="EA21" s="634"/>
      <c r="EB21" s="634"/>
      <c r="EC21" s="635"/>
    </row>
    <row r="22" spans="2:133" ht="11.25" customHeight="1">
      <c r="B22" s="641" t="s">
        <v>281</v>
      </c>
      <c r="C22" s="642"/>
      <c r="D22" s="642"/>
      <c r="E22" s="642"/>
      <c r="F22" s="642"/>
      <c r="G22" s="642"/>
      <c r="H22" s="642"/>
      <c r="I22" s="642"/>
      <c r="J22" s="642"/>
      <c r="K22" s="642"/>
      <c r="L22" s="642"/>
      <c r="M22" s="642"/>
      <c r="N22" s="642"/>
      <c r="O22" s="642"/>
      <c r="P22" s="642"/>
      <c r="Q22" s="643"/>
      <c r="R22" s="615">
        <v>21124</v>
      </c>
      <c r="S22" s="609"/>
      <c r="T22" s="609"/>
      <c r="U22" s="609"/>
      <c r="V22" s="609"/>
      <c r="W22" s="609"/>
      <c r="X22" s="609"/>
      <c r="Y22" s="616"/>
      <c r="Z22" s="611">
        <v>0.1</v>
      </c>
      <c r="AA22" s="611"/>
      <c r="AB22" s="611"/>
      <c r="AC22" s="611"/>
      <c r="AD22" s="606">
        <v>21124</v>
      </c>
      <c r="AE22" s="606"/>
      <c r="AF22" s="606"/>
      <c r="AG22" s="606"/>
      <c r="AH22" s="606"/>
      <c r="AI22" s="606"/>
      <c r="AJ22" s="606"/>
      <c r="AK22" s="606"/>
      <c r="AL22" s="617">
        <v>0.20000000298023224</v>
      </c>
      <c r="AM22" s="618"/>
      <c r="AN22" s="618"/>
      <c r="AO22" s="619"/>
      <c r="AP22" s="612" t="s">
        <v>282</v>
      </c>
      <c r="AQ22" s="636"/>
      <c r="AR22" s="636"/>
      <c r="AS22" s="636"/>
      <c r="AT22" s="636"/>
      <c r="AU22" s="636"/>
      <c r="AV22" s="636"/>
      <c r="AW22" s="636"/>
      <c r="AX22" s="636"/>
      <c r="AY22" s="636"/>
      <c r="AZ22" s="636"/>
      <c r="BA22" s="636"/>
      <c r="BB22" s="636"/>
      <c r="BC22" s="636"/>
      <c r="BD22" s="636"/>
      <c r="BE22" s="636"/>
      <c r="BF22" s="637"/>
      <c r="BG22" s="615" t="s">
        <v>130</v>
      </c>
      <c r="BH22" s="609"/>
      <c r="BI22" s="609"/>
      <c r="BJ22" s="609"/>
      <c r="BK22" s="609"/>
      <c r="BL22" s="609"/>
      <c r="BM22" s="609"/>
      <c r="BN22" s="616"/>
      <c r="BO22" s="611" t="s">
        <v>130</v>
      </c>
      <c r="BP22" s="611"/>
      <c r="BQ22" s="611"/>
      <c r="BR22" s="611"/>
      <c r="BS22" s="606" t="s">
        <v>130</v>
      </c>
      <c r="BT22" s="606"/>
      <c r="BU22" s="606"/>
      <c r="BV22" s="606"/>
      <c r="BW22" s="606"/>
      <c r="BX22" s="606"/>
      <c r="BY22" s="606"/>
      <c r="BZ22" s="606"/>
      <c r="CA22" s="606"/>
      <c r="CB22" s="607"/>
      <c r="CD22" s="600" t="s">
        <v>283</v>
      </c>
      <c r="CE22" s="601"/>
      <c r="CF22" s="601"/>
      <c r="CG22" s="601"/>
      <c r="CH22" s="601"/>
      <c r="CI22" s="601"/>
      <c r="CJ22" s="601"/>
      <c r="CK22" s="601"/>
      <c r="CL22" s="601"/>
      <c r="CM22" s="601"/>
      <c r="CN22" s="601"/>
      <c r="CO22" s="601"/>
      <c r="CP22" s="601"/>
      <c r="CQ22" s="601"/>
      <c r="CR22" s="601"/>
      <c r="CS22" s="601"/>
      <c r="CT22" s="601"/>
      <c r="CU22" s="601"/>
      <c r="CV22" s="601"/>
      <c r="CW22" s="601"/>
      <c r="CX22" s="601"/>
      <c r="CY22" s="601"/>
      <c r="CZ22" s="601"/>
      <c r="DA22" s="601"/>
      <c r="DB22" s="601"/>
      <c r="DC22" s="601"/>
      <c r="DD22" s="601"/>
      <c r="DE22" s="601"/>
      <c r="DF22" s="601"/>
      <c r="DG22" s="601"/>
      <c r="DH22" s="601"/>
      <c r="DI22" s="601"/>
      <c r="DJ22" s="601"/>
      <c r="DK22" s="601"/>
      <c r="DL22" s="601"/>
      <c r="DM22" s="601"/>
      <c r="DN22" s="601"/>
      <c r="DO22" s="601"/>
      <c r="DP22" s="601"/>
      <c r="DQ22" s="601"/>
      <c r="DR22" s="601"/>
      <c r="DS22" s="601"/>
      <c r="DT22" s="601"/>
      <c r="DU22" s="601"/>
      <c r="DV22" s="601"/>
      <c r="DW22" s="601"/>
      <c r="DX22" s="601"/>
      <c r="DY22" s="601"/>
      <c r="DZ22" s="601"/>
      <c r="EA22" s="601"/>
      <c r="EB22" s="601"/>
      <c r="EC22" s="602"/>
    </row>
    <row r="23" spans="2:133" ht="11.25" customHeight="1">
      <c r="B23" s="612" t="s">
        <v>284</v>
      </c>
      <c r="C23" s="613"/>
      <c r="D23" s="613"/>
      <c r="E23" s="613"/>
      <c r="F23" s="613"/>
      <c r="G23" s="613"/>
      <c r="H23" s="613"/>
      <c r="I23" s="613"/>
      <c r="J23" s="613"/>
      <c r="K23" s="613"/>
      <c r="L23" s="613"/>
      <c r="M23" s="613"/>
      <c r="N23" s="613"/>
      <c r="O23" s="613"/>
      <c r="P23" s="613"/>
      <c r="Q23" s="614"/>
      <c r="R23" s="615">
        <v>8792395</v>
      </c>
      <c r="S23" s="609"/>
      <c r="T23" s="609"/>
      <c r="U23" s="609"/>
      <c r="V23" s="609"/>
      <c r="W23" s="609"/>
      <c r="X23" s="609"/>
      <c r="Y23" s="616"/>
      <c r="Z23" s="611">
        <v>44.5</v>
      </c>
      <c r="AA23" s="611"/>
      <c r="AB23" s="611"/>
      <c r="AC23" s="611"/>
      <c r="AD23" s="606">
        <v>7685630</v>
      </c>
      <c r="AE23" s="606"/>
      <c r="AF23" s="606"/>
      <c r="AG23" s="606"/>
      <c r="AH23" s="606"/>
      <c r="AI23" s="606"/>
      <c r="AJ23" s="606"/>
      <c r="AK23" s="606"/>
      <c r="AL23" s="617">
        <v>67.8</v>
      </c>
      <c r="AM23" s="618"/>
      <c r="AN23" s="618"/>
      <c r="AO23" s="619"/>
      <c r="AP23" s="612" t="s">
        <v>285</v>
      </c>
      <c r="AQ23" s="636"/>
      <c r="AR23" s="636"/>
      <c r="AS23" s="636"/>
      <c r="AT23" s="636"/>
      <c r="AU23" s="636"/>
      <c r="AV23" s="636"/>
      <c r="AW23" s="636"/>
      <c r="AX23" s="636"/>
      <c r="AY23" s="636"/>
      <c r="AZ23" s="636"/>
      <c r="BA23" s="636"/>
      <c r="BB23" s="636"/>
      <c r="BC23" s="636"/>
      <c r="BD23" s="636"/>
      <c r="BE23" s="636"/>
      <c r="BF23" s="637"/>
      <c r="BG23" s="615" t="s">
        <v>130</v>
      </c>
      <c r="BH23" s="609"/>
      <c r="BI23" s="609"/>
      <c r="BJ23" s="609"/>
      <c r="BK23" s="609"/>
      <c r="BL23" s="609"/>
      <c r="BM23" s="609"/>
      <c r="BN23" s="616"/>
      <c r="BO23" s="611" t="s">
        <v>130</v>
      </c>
      <c r="BP23" s="611"/>
      <c r="BQ23" s="611"/>
      <c r="BR23" s="611"/>
      <c r="BS23" s="606" t="s">
        <v>130</v>
      </c>
      <c r="BT23" s="606"/>
      <c r="BU23" s="606"/>
      <c r="BV23" s="606"/>
      <c r="BW23" s="606"/>
      <c r="BX23" s="606"/>
      <c r="BY23" s="606"/>
      <c r="BZ23" s="606"/>
      <c r="CA23" s="606"/>
      <c r="CB23" s="607"/>
      <c r="CD23" s="600" t="s">
        <v>225</v>
      </c>
      <c r="CE23" s="601"/>
      <c r="CF23" s="601"/>
      <c r="CG23" s="601"/>
      <c r="CH23" s="601"/>
      <c r="CI23" s="601"/>
      <c r="CJ23" s="601"/>
      <c r="CK23" s="601"/>
      <c r="CL23" s="601"/>
      <c r="CM23" s="601"/>
      <c r="CN23" s="601"/>
      <c r="CO23" s="601"/>
      <c r="CP23" s="601"/>
      <c r="CQ23" s="602"/>
      <c r="CR23" s="600" t="s">
        <v>286</v>
      </c>
      <c r="CS23" s="601"/>
      <c r="CT23" s="601"/>
      <c r="CU23" s="601"/>
      <c r="CV23" s="601"/>
      <c r="CW23" s="601"/>
      <c r="CX23" s="601"/>
      <c r="CY23" s="602"/>
      <c r="CZ23" s="600" t="s">
        <v>287</v>
      </c>
      <c r="DA23" s="601"/>
      <c r="DB23" s="601"/>
      <c r="DC23" s="602"/>
      <c r="DD23" s="600" t="s">
        <v>288</v>
      </c>
      <c r="DE23" s="601"/>
      <c r="DF23" s="601"/>
      <c r="DG23" s="601"/>
      <c r="DH23" s="601"/>
      <c r="DI23" s="601"/>
      <c r="DJ23" s="601"/>
      <c r="DK23" s="602"/>
      <c r="DL23" s="638" t="s">
        <v>289</v>
      </c>
      <c r="DM23" s="639"/>
      <c r="DN23" s="639"/>
      <c r="DO23" s="639"/>
      <c r="DP23" s="639"/>
      <c r="DQ23" s="639"/>
      <c r="DR23" s="639"/>
      <c r="DS23" s="639"/>
      <c r="DT23" s="639"/>
      <c r="DU23" s="639"/>
      <c r="DV23" s="640"/>
      <c r="DW23" s="600" t="s">
        <v>290</v>
      </c>
      <c r="DX23" s="601"/>
      <c r="DY23" s="601"/>
      <c r="DZ23" s="601"/>
      <c r="EA23" s="601"/>
      <c r="EB23" s="601"/>
      <c r="EC23" s="602"/>
    </row>
    <row r="24" spans="2:133" ht="11.25" customHeight="1">
      <c r="B24" s="612" t="s">
        <v>291</v>
      </c>
      <c r="C24" s="613"/>
      <c r="D24" s="613"/>
      <c r="E24" s="613"/>
      <c r="F24" s="613"/>
      <c r="G24" s="613"/>
      <c r="H24" s="613"/>
      <c r="I24" s="613"/>
      <c r="J24" s="613"/>
      <c r="K24" s="613"/>
      <c r="L24" s="613"/>
      <c r="M24" s="613"/>
      <c r="N24" s="613"/>
      <c r="O24" s="613"/>
      <c r="P24" s="613"/>
      <c r="Q24" s="614"/>
      <c r="R24" s="615">
        <v>7685630</v>
      </c>
      <c r="S24" s="609"/>
      <c r="T24" s="609"/>
      <c r="U24" s="609"/>
      <c r="V24" s="609"/>
      <c r="W24" s="609"/>
      <c r="X24" s="609"/>
      <c r="Y24" s="616"/>
      <c r="Z24" s="611">
        <v>38.9</v>
      </c>
      <c r="AA24" s="611"/>
      <c r="AB24" s="611"/>
      <c r="AC24" s="611"/>
      <c r="AD24" s="606">
        <v>7685630</v>
      </c>
      <c r="AE24" s="606"/>
      <c r="AF24" s="606"/>
      <c r="AG24" s="606"/>
      <c r="AH24" s="606"/>
      <c r="AI24" s="606"/>
      <c r="AJ24" s="606"/>
      <c r="AK24" s="606"/>
      <c r="AL24" s="617">
        <v>67.8</v>
      </c>
      <c r="AM24" s="618"/>
      <c r="AN24" s="618"/>
      <c r="AO24" s="619"/>
      <c r="AP24" s="612" t="s">
        <v>292</v>
      </c>
      <c r="AQ24" s="636"/>
      <c r="AR24" s="636"/>
      <c r="AS24" s="636"/>
      <c r="AT24" s="636"/>
      <c r="AU24" s="636"/>
      <c r="AV24" s="636"/>
      <c r="AW24" s="636"/>
      <c r="AX24" s="636"/>
      <c r="AY24" s="636"/>
      <c r="AZ24" s="636"/>
      <c r="BA24" s="636"/>
      <c r="BB24" s="636"/>
      <c r="BC24" s="636"/>
      <c r="BD24" s="636"/>
      <c r="BE24" s="636"/>
      <c r="BF24" s="637"/>
      <c r="BG24" s="615" t="s">
        <v>130</v>
      </c>
      <c r="BH24" s="609"/>
      <c r="BI24" s="609"/>
      <c r="BJ24" s="609"/>
      <c r="BK24" s="609"/>
      <c r="BL24" s="609"/>
      <c r="BM24" s="609"/>
      <c r="BN24" s="616"/>
      <c r="BO24" s="611" t="s">
        <v>130</v>
      </c>
      <c r="BP24" s="611"/>
      <c r="BQ24" s="611"/>
      <c r="BR24" s="611"/>
      <c r="BS24" s="606" t="s">
        <v>130</v>
      </c>
      <c r="BT24" s="606"/>
      <c r="BU24" s="606"/>
      <c r="BV24" s="606"/>
      <c r="BW24" s="606"/>
      <c r="BX24" s="606"/>
      <c r="BY24" s="606"/>
      <c r="BZ24" s="606"/>
      <c r="CA24" s="606"/>
      <c r="CB24" s="607"/>
      <c r="CD24" s="620" t="s">
        <v>293</v>
      </c>
      <c r="CE24" s="621"/>
      <c r="CF24" s="621"/>
      <c r="CG24" s="621"/>
      <c r="CH24" s="621"/>
      <c r="CI24" s="621"/>
      <c r="CJ24" s="621"/>
      <c r="CK24" s="621"/>
      <c r="CL24" s="621"/>
      <c r="CM24" s="621"/>
      <c r="CN24" s="621"/>
      <c r="CO24" s="621"/>
      <c r="CP24" s="621"/>
      <c r="CQ24" s="622"/>
      <c r="CR24" s="623">
        <v>9389356</v>
      </c>
      <c r="CS24" s="624"/>
      <c r="CT24" s="624"/>
      <c r="CU24" s="624"/>
      <c r="CV24" s="624"/>
      <c r="CW24" s="624"/>
      <c r="CX24" s="624"/>
      <c r="CY24" s="625"/>
      <c r="CZ24" s="628">
        <v>48.6</v>
      </c>
      <c r="DA24" s="629"/>
      <c r="DB24" s="629"/>
      <c r="DC24" s="631"/>
      <c r="DD24" s="652">
        <v>6726689</v>
      </c>
      <c r="DE24" s="624"/>
      <c r="DF24" s="624"/>
      <c r="DG24" s="624"/>
      <c r="DH24" s="624"/>
      <c r="DI24" s="624"/>
      <c r="DJ24" s="624"/>
      <c r="DK24" s="625"/>
      <c r="DL24" s="652">
        <v>6217786</v>
      </c>
      <c r="DM24" s="624"/>
      <c r="DN24" s="624"/>
      <c r="DO24" s="624"/>
      <c r="DP24" s="624"/>
      <c r="DQ24" s="624"/>
      <c r="DR24" s="624"/>
      <c r="DS24" s="624"/>
      <c r="DT24" s="624"/>
      <c r="DU24" s="624"/>
      <c r="DV24" s="625"/>
      <c r="DW24" s="628">
        <v>53.4</v>
      </c>
      <c r="DX24" s="629"/>
      <c r="DY24" s="629"/>
      <c r="DZ24" s="629"/>
      <c r="EA24" s="629"/>
      <c r="EB24" s="629"/>
      <c r="EC24" s="630"/>
    </row>
    <row r="25" spans="2:133" ht="11.25" customHeight="1">
      <c r="B25" s="612" t="s">
        <v>294</v>
      </c>
      <c r="C25" s="613"/>
      <c r="D25" s="613"/>
      <c r="E25" s="613"/>
      <c r="F25" s="613"/>
      <c r="G25" s="613"/>
      <c r="H25" s="613"/>
      <c r="I25" s="613"/>
      <c r="J25" s="613"/>
      <c r="K25" s="613"/>
      <c r="L25" s="613"/>
      <c r="M25" s="613"/>
      <c r="N25" s="613"/>
      <c r="O25" s="613"/>
      <c r="P25" s="613"/>
      <c r="Q25" s="614"/>
      <c r="R25" s="615">
        <v>1106765</v>
      </c>
      <c r="S25" s="609"/>
      <c r="T25" s="609"/>
      <c r="U25" s="609"/>
      <c r="V25" s="609"/>
      <c r="W25" s="609"/>
      <c r="X25" s="609"/>
      <c r="Y25" s="616"/>
      <c r="Z25" s="611">
        <v>5.6</v>
      </c>
      <c r="AA25" s="611"/>
      <c r="AB25" s="611"/>
      <c r="AC25" s="611"/>
      <c r="AD25" s="606" t="s">
        <v>130</v>
      </c>
      <c r="AE25" s="606"/>
      <c r="AF25" s="606"/>
      <c r="AG25" s="606"/>
      <c r="AH25" s="606"/>
      <c r="AI25" s="606"/>
      <c r="AJ25" s="606"/>
      <c r="AK25" s="606"/>
      <c r="AL25" s="617" t="s">
        <v>130</v>
      </c>
      <c r="AM25" s="618"/>
      <c r="AN25" s="618"/>
      <c r="AO25" s="619"/>
      <c r="AP25" s="612" t="s">
        <v>295</v>
      </c>
      <c r="AQ25" s="636"/>
      <c r="AR25" s="636"/>
      <c r="AS25" s="636"/>
      <c r="AT25" s="636"/>
      <c r="AU25" s="636"/>
      <c r="AV25" s="636"/>
      <c r="AW25" s="636"/>
      <c r="AX25" s="636"/>
      <c r="AY25" s="636"/>
      <c r="AZ25" s="636"/>
      <c r="BA25" s="636"/>
      <c r="BB25" s="636"/>
      <c r="BC25" s="636"/>
      <c r="BD25" s="636"/>
      <c r="BE25" s="636"/>
      <c r="BF25" s="637"/>
      <c r="BG25" s="615" t="s">
        <v>130</v>
      </c>
      <c r="BH25" s="609"/>
      <c r="BI25" s="609"/>
      <c r="BJ25" s="609"/>
      <c r="BK25" s="609"/>
      <c r="BL25" s="609"/>
      <c r="BM25" s="609"/>
      <c r="BN25" s="616"/>
      <c r="BO25" s="611" t="s">
        <v>130</v>
      </c>
      <c r="BP25" s="611"/>
      <c r="BQ25" s="611"/>
      <c r="BR25" s="611"/>
      <c r="BS25" s="606" t="s">
        <v>130</v>
      </c>
      <c r="BT25" s="606"/>
      <c r="BU25" s="606"/>
      <c r="BV25" s="606"/>
      <c r="BW25" s="606"/>
      <c r="BX25" s="606"/>
      <c r="BY25" s="606"/>
      <c r="BZ25" s="606"/>
      <c r="CA25" s="606"/>
      <c r="CB25" s="607"/>
      <c r="CD25" s="612" t="s">
        <v>296</v>
      </c>
      <c r="CE25" s="613"/>
      <c r="CF25" s="613"/>
      <c r="CG25" s="613"/>
      <c r="CH25" s="613"/>
      <c r="CI25" s="613"/>
      <c r="CJ25" s="613"/>
      <c r="CK25" s="613"/>
      <c r="CL25" s="613"/>
      <c r="CM25" s="613"/>
      <c r="CN25" s="613"/>
      <c r="CO25" s="613"/>
      <c r="CP25" s="613"/>
      <c r="CQ25" s="614"/>
      <c r="CR25" s="615">
        <v>3668546</v>
      </c>
      <c r="CS25" s="654"/>
      <c r="CT25" s="654"/>
      <c r="CU25" s="654"/>
      <c r="CV25" s="654"/>
      <c r="CW25" s="654"/>
      <c r="CX25" s="654"/>
      <c r="CY25" s="655"/>
      <c r="CZ25" s="617">
        <v>19</v>
      </c>
      <c r="DA25" s="650"/>
      <c r="DB25" s="650"/>
      <c r="DC25" s="653"/>
      <c r="DD25" s="608">
        <v>3383139</v>
      </c>
      <c r="DE25" s="654"/>
      <c r="DF25" s="654"/>
      <c r="DG25" s="654"/>
      <c r="DH25" s="654"/>
      <c r="DI25" s="654"/>
      <c r="DJ25" s="654"/>
      <c r="DK25" s="655"/>
      <c r="DL25" s="608">
        <v>2890766</v>
      </c>
      <c r="DM25" s="654"/>
      <c r="DN25" s="654"/>
      <c r="DO25" s="654"/>
      <c r="DP25" s="654"/>
      <c r="DQ25" s="654"/>
      <c r="DR25" s="654"/>
      <c r="DS25" s="654"/>
      <c r="DT25" s="654"/>
      <c r="DU25" s="654"/>
      <c r="DV25" s="655"/>
      <c r="DW25" s="617">
        <v>24.8</v>
      </c>
      <c r="DX25" s="650"/>
      <c r="DY25" s="650"/>
      <c r="DZ25" s="650"/>
      <c r="EA25" s="650"/>
      <c r="EB25" s="650"/>
      <c r="EC25" s="651"/>
    </row>
    <row r="26" spans="2:133" ht="11.25" customHeight="1">
      <c r="B26" s="612" t="s">
        <v>297</v>
      </c>
      <c r="C26" s="613"/>
      <c r="D26" s="613"/>
      <c r="E26" s="613"/>
      <c r="F26" s="613"/>
      <c r="G26" s="613"/>
      <c r="H26" s="613"/>
      <c r="I26" s="613"/>
      <c r="J26" s="613"/>
      <c r="K26" s="613"/>
      <c r="L26" s="613"/>
      <c r="M26" s="613"/>
      <c r="N26" s="613"/>
      <c r="O26" s="613"/>
      <c r="P26" s="613"/>
      <c r="Q26" s="614"/>
      <c r="R26" s="615" t="s">
        <v>130</v>
      </c>
      <c r="S26" s="609"/>
      <c r="T26" s="609"/>
      <c r="U26" s="609"/>
      <c r="V26" s="609"/>
      <c r="W26" s="609"/>
      <c r="X26" s="609"/>
      <c r="Y26" s="616"/>
      <c r="Z26" s="611" t="s">
        <v>130</v>
      </c>
      <c r="AA26" s="611"/>
      <c r="AB26" s="611"/>
      <c r="AC26" s="611"/>
      <c r="AD26" s="606" t="s">
        <v>130</v>
      </c>
      <c r="AE26" s="606"/>
      <c r="AF26" s="606"/>
      <c r="AG26" s="606"/>
      <c r="AH26" s="606"/>
      <c r="AI26" s="606"/>
      <c r="AJ26" s="606"/>
      <c r="AK26" s="606"/>
      <c r="AL26" s="617" t="s">
        <v>130</v>
      </c>
      <c r="AM26" s="618"/>
      <c r="AN26" s="618"/>
      <c r="AO26" s="619"/>
      <c r="AP26" s="612" t="s">
        <v>298</v>
      </c>
      <c r="AQ26" s="636"/>
      <c r="AR26" s="636"/>
      <c r="AS26" s="636"/>
      <c r="AT26" s="636"/>
      <c r="AU26" s="636"/>
      <c r="AV26" s="636"/>
      <c r="AW26" s="636"/>
      <c r="AX26" s="636"/>
      <c r="AY26" s="636"/>
      <c r="AZ26" s="636"/>
      <c r="BA26" s="636"/>
      <c r="BB26" s="636"/>
      <c r="BC26" s="636"/>
      <c r="BD26" s="636"/>
      <c r="BE26" s="636"/>
      <c r="BF26" s="637"/>
      <c r="BG26" s="615" t="s">
        <v>130</v>
      </c>
      <c r="BH26" s="609"/>
      <c r="BI26" s="609"/>
      <c r="BJ26" s="609"/>
      <c r="BK26" s="609"/>
      <c r="BL26" s="609"/>
      <c r="BM26" s="609"/>
      <c r="BN26" s="616"/>
      <c r="BO26" s="611" t="s">
        <v>130</v>
      </c>
      <c r="BP26" s="611"/>
      <c r="BQ26" s="611"/>
      <c r="BR26" s="611"/>
      <c r="BS26" s="606" t="s">
        <v>130</v>
      </c>
      <c r="BT26" s="606"/>
      <c r="BU26" s="606"/>
      <c r="BV26" s="606"/>
      <c r="BW26" s="606"/>
      <c r="BX26" s="606"/>
      <c r="BY26" s="606"/>
      <c r="BZ26" s="606"/>
      <c r="CA26" s="606"/>
      <c r="CB26" s="607"/>
      <c r="CD26" s="612" t="s">
        <v>299</v>
      </c>
      <c r="CE26" s="613"/>
      <c r="CF26" s="613"/>
      <c r="CG26" s="613"/>
      <c r="CH26" s="613"/>
      <c r="CI26" s="613"/>
      <c r="CJ26" s="613"/>
      <c r="CK26" s="613"/>
      <c r="CL26" s="613"/>
      <c r="CM26" s="613"/>
      <c r="CN26" s="613"/>
      <c r="CO26" s="613"/>
      <c r="CP26" s="613"/>
      <c r="CQ26" s="614"/>
      <c r="CR26" s="615">
        <v>2168088</v>
      </c>
      <c r="CS26" s="609"/>
      <c r="CT26" s="609"/>
      <c r="CU26" s="609"/>
      <c r="CV26" s="609"/>
      <c r="CW26" s="609"/>
      <c r="CX26" s="609"/>
      <c r="CY26" s="616"/>
      <c r="CZ26" s="617">
        <v>11.2</v>
      </c>
      <c r="DA26" s="650"/>
      <c r="DB26" s="650"/>
      <c r="DC26" s="653"/>
      <c r="DD26" s="608">
        <v>1970452</v>
      </c>
      <c r="DE26" s="609"/>
      <c r="DF26" s="609"/>
      <c r="DG26" s="609"/>
      <c r="DH26" s="609"/>
      <c r="DI26" s="609"/>
      <c r="DJ26" s="609"/>
      <c r="DK26" s="616"/>
      <c r="DL26" s="608" t="s">
        <v>130</v>
      </c>
      <c r="DM26" s="609"/>
      <c r="DN26" s="609"/>
      <c r="DO26" s="609"/>
      <c r="DP26" s="609"/>
      <c r="DQ26" s="609"/>
      <c r="DR26" s="609"/>
      <c r="DS26" s="609"/>
      <c r="DT26" s="609"/>
      <c r="DU26" s="609"/>
      <c r="DV26" s="616"/>
      <c r="DW26" s="617" t="s">
        <v>130</v>
      </c>
      <c r="DX26" s="650"/>
      <c r="DY26" s="650"/>
      <c r="DZ26" s="650"/>
      <c r="EA26" s="650"/>
      <c r="EB26" s="650"/>
      <c r="EC26" s="651"/>
    </row>
    <row r="27" spans="2:133" ht="11.25" customHeight="1">
      <c r="B27" s="612" t="s">
        <v>300</v>
      </c>
      <c r="C27" s="613"/>
      <c r="D27" s="613"/>
      <c r="E27" s="613"/>
      <c r="F27" s="613"/>
      <c r="G27" s="613"/>
      <c r="H27" s="613"/>
      <c r="I27" s="613"/>
      <c r="J27" s="613"/>
      <c r="K27" s="613"/>
      <c r="L27" s="613"/>
      <c r="M27" s="613"/>
      <c r="N27" s="613"/>
      <c r="O27" s="613"/>
      <c r="P27" s="613"/>
      <c r="Q27" s="614"/>
      <c r="R27" s="615">
        <v>12392660</v>
      </c>
      <c r="S27" s="609"/>
      <c r="T27" s="609"/>
      <c r="U27" s="609"/>
      <c r="V27" s="609"/>
      <c r="W27" s="609"/>
      <c r="X27" s="609"/>
      <c r="Y27" s="616"/>
      <c r="Z27" s="611">
        <v>62.7</v>
      </c>
      <c r="AA27" s="611"/>
      <c r="AB27" s="611"/>
      <c r="AC27" s="611"/>
      <c r="AD27" s="606">
        <v>11285895</v>
      </c>
      <c r="AE27" s="606"/>
      <c r="AF27" s="606"/>
      <c r="AG27" s="606"/>
      <c r="AH27" s="606"/>
      <c r="AI27" s="606"/>
      <c r="AJ27" s="606"/>
      <c r="AK27" s="606"/>
      <c r="AL27" s="617">
        <v>99.599998474121094</v>
      </c>
      <c r="AM27" s="618"/>
      <c r="AN27" s="618"/>
      <c r="AO27" s="619"/>
      <c r="AP27" s="612" t="s">
        <v>301</v>
      </c>
      <c r="AQ27" s="613"/>
      <c r="AR27" s="613"/>
      <c r="AS27" s="613"/>
      <c r="AT27" s="613"/>
      <c r="AU27" s="613"/>
      <c r="AV27" s="613"/>
      <c r="AW27" s="613"/>
      <c r="AX27" s="613"/>
      <c r="AY27" s="613"/>
      <c r="AZ27" s="613"/>
      <c r="BA27" s="613"/>
      <c r="BB27" s="613"/>
      <c r="BC27" s="613"/>
      <c r="BD27" s="613"/>
      <c r="BE27" s="613"/>
      <c r="BF27" s="614"/>
      <c r="BG27" s="615">
        <v>2559438</v>
      </c>
      <c r="BH27" s="609"/>
      <c r="BI27" s="609"/>
      <c r="BJ27" s="609"/>
      <c r="BK27" s="609"/>
      <c r="BL27" s="609"/>
      <c r="BM27" s="609"/>
      <c r="BN27" s="616"/>
      <c r="BO27" s="611">
        <v>100</v>
      </c>
      <c r="BP27" s="611"/>
      <c r="BQ27" s="611"/>
      <c r="BR27" s="611"/>
      <c r="BS27" s="606" t="s">
        <v>130</v>
      </c>
      <c r="BT27" s="606"/>
      <c r="BU27" s="606"/>
      <c r="BV27" s="606"/>
      <c r="BW27" s="606"/>
      <c r="BX27" s="606"/>
      <c r="BY27" s="606"/>
      <c r="BZ27" s="606"/>
      <c r="CA27" s="606"/>
      <c r="CB27" s="607"/>
      <c r="CD27" s="612" t="s">
        <v>302</v>
      </c>
      <c r="CE27" s="613"/>
      <c r="CF27" s="613"/>
      <c r="CG27" s="613"/>
      <c r="CH27" s="613"/>
      <c r="CI27" s="613"/>
      <c r="CJ27" s="613"/>
      <c r="CK27" s="613"/>
      <c r="CL27" s="613"/>
      <c r="CM27" s="613"/>
      <c r="CN27" s="613"/>
      <c r="CO27" s="613"/>
      <c r="CP27" s="613"/>
      <c r="CQ27" s="614"/>
      <c r="CR27" s="615">
        <v>3074265</v>
      </c>
      <c r="CS27" s="654"/>
      <c r="CT27" s="654"/>
      <c r="CU27" s="654"/>
      <c r="CV27" s="654"/>
      <c r="CW27" s="654"/>
      <c r="CX27" s="654"/>
      <c r="CY27" s="655"/>
      <c r="CZ27" s="617">
        <v>15.9</v>
      </c>
      <c r="DA27" s="650"/>
      <c r="DB27" s="650"/>
      <c r="DC27" s="653"/>
      <c r="DD27" s="608">
        <v>768438</v>
      </c>
      <c r="DE27" s="654"/>
      <c r="DF27" s="654"/>
      <c r="DG27" s="654"/>
      <c r="DH27" s="654"/>
      <c r="DI27" s="654"/>
      <c r="DJ27" s="654"/>
      <c r="DK27" s="655"/>
      <c r="DL27" s="608">
        <v>753302</v>
      </c>
      <c r="DM27" s="654"/>
      <c r="DN27" s="654"/>
      <c r="DO27" s="654"/>
      <c r="DP27" s="654"/>
      <c r="DQ27" s="654"/>
      <c r="DR27" s="654"/>
      <c r="DS27" s="654"/>
      <c r="DT27" s="654"/>
      <c r="DU27" s="654"/>
      <c r="DV27" s="655"/>
      <c r="DW27" s="617">
        <v>6.5</v>
      </c>
      <c r="DX27" s="650"/>
      <c r="DY27" s="650"/>
      <c r="DZ27" s="650"/>
      <c r="EA27" s="650"/>
      <c r="EB27" s="650"/>
      <c r="EC27" s="651"/>
    </row>
    <row r="28" spans="2:133" ht="11.25" customHeight="1">
      <c r="B28" s="612" t="s">
        <v>303</v>
      </c>
      <c r="C28" s="613"/>
      <c r="D28" s="613"/>
      <c r="E28" s="613"/>
      <c r="F28" s="613"/>
      <c r="G28" s="613"/>
      <c r="H28" s="613"/>
      <c r="I28" s="613"/>
      <c r="J28" s="613"/>
      <c r="K28" s="613"/>
      <c r="L28" s="613"/>
      <c r="M28" s="613"/>
      <c r="N28" s="613"/>
      <c r="O28" s="613"/>
      <c r="P28" s="613"/>
      <c r="Q28" s="614"/>
      <c r="R28" s="615">
        <v>3718</v>
      </c>
      <c r="S28" s="609"/>
      <c r="T28" s="609"/>
      <c r="U28" s="609"/>
      <c r="V28" s="609"/>
      <c r="W28" s="609"/>
      <c r="X28" s="609"/>
      <c r="Y28" s="616"/>
      <c r="Z28" s="611">
        <v>0</v>
      </c>
      <c r="AA28" s="611"/>
      <c r="AB28" s="611"/>
      <c r="AC28" s="611"/>
      <c r="AD28" s="606">
        <v>3718</v>
      </c>
      <c r="AE28" s="606"/>
      <c r="AF28" s="606"/>
      <c r="AG28" s="606"/>
      <c r="AH28" s="606"/>
      <c r="AI28" s="606"/>
      <c r="AJ28" s="606"/>
      <c r="AK28" s="606"/>
      <c r="AL28" s="617">
        <v>0</v>
      </c>
      <c r="AM28" s="618"/>
      <c r="AN28" s="618"/>
      <c r="AO28" s="619"/>
      <c r="AP28" s="612"/>
      <c r="AQ28" s="613"/>
      <c r="AR28" s="613"/>
      <c r="AS28" s="613"/>
      <c r="AT28" s="613"/>
      <c r="AU28" s="613"/>
      <c r="AV28" s="613"/>
      <c r="AW28" s="613"/>
      <c r="AX28" s="613"/>
      <c r="AY28" s="613"/>
      <c r="AZ28" s="613"/>
      <c r="BA28" s="613"/>
      <c r="BB28" s="613"/>
      <c r="BC28" s="613"/>
      <c r="BD28" s="613"/>
      <c r="BE28" s="613"/>
      <c r="BF28" s="614"/>
      <c r="BG28" s="615"/>
      <c r="BH28" s="609"/>
      <c r="BI28" s="609"/>
      <c r="BJ28" s="609"/>
      <c r="BK28" s="609"/>
      <c r="BL28" s="609"/>
      <c r="BM28" s="609"/>
      <c r="BN28" s="616"/>
      <c r="BO28" s="611"/>
      <c r="BP28" s="611"/>
      <c r="BQ28" s="611"/>
      <c r="BR28" s="611"/>
      <c r="BS28" s="608"/>
      <c r="BT28" s="609"/>
      <c r="BU28" s="609"/>
      <c r="BV28" s="609"/>
      <c r="BW28" s="609"/>
      <c r="BX28" s="609"/>
      <c r="BY28" s="609"/>
      <c r="BZ28" s="609"/>
      <c r="CA28" s="609"/>
      <c r="CB28" s="610"/>
      <c r="CD28" s="612" t="s">
        <v>304</v>
      </c>
      <c r="CE28" s="613"/>
      <c r="CF28" s="613"/>
      <c r="CG28" s="613"/>
      <c r="CH28" s="613"/>
      <c r="CI28" s="613"/>
      <c r="CJ28" s="613"/>
      <c r="CK28" s="613"/>
      <c r="CL28" s="613"/>
      <c r="CM28" s="613"/>
      <c r="CN28" s="613"/>
      <c r="CO28" s="613"/>
      <c r="CP28" s="613"/>
      <c r="CQ28" s="614"/>
      <c r="CR28" s="615">
        <v>2646545</v>
      </c>
      <c r="CS28" s="609"/>
      <c r="CT28" s="609"/>
      <c r="CU28" s="609"/>
      <c r="CV28" s="609"/>
      <c r="CW28" s="609"/>
      <c r="CX28" s="609"/>
      <c r="CY28" s="616"/>
      <c r="CZ28" s="617">
        <v>13.7</v>
      </c>
      <c r="DA28" s="650"/>
      <c r="DB28" s="650"/>
      <c r="DC28" s="653"/>
      <c r="DD28" s="608">
        <v>2575112</v>
      </c>
      <c r="DE28" s="609"/>
      <c r="DF28" s="609"/>
      <c r="DG28" s="609"/>
      <c r="DH28" s="609"/>
      <c r="DI28" s="609"/>
      <c r="DJ28" s="609"/>
      <c r="DK28" s="616"/>
      <c r="DL28" s="608">
        <v>2573718</v>
      </c>
      <c r="DM28" s="609"/>
      <c r="DN28" s="609"/>
      <c r="DO28" s="609"/>
      <c r="DP28" s="609"/>
      <c r="DQ28" s="609"/>
      <c r="DR28" s="609"/>
      <c r="DS28" s="609"/>
      <c r="DT28" s="609"/>
      <c r="DU28" s="609"/>
      <c r="DV28" s="616"/>
      <c r="DW28" s="617">
        <v>22.1</v>
      </c>
      <c r="DX28" s="650"/>
      <c r="DY28" s="650"/>
      <c r="DZ28" s="650"/>
      <c r="EA28" s="650"/>
      <c r="EB28" s="650"/>
      <c r="EC28" s="651"/>
    </row>
    <row r="29" spans="2:133" ht="11.25" customHeight="1">
      <c r="B29" s="612" t="s">
        <v>305</v>
      </c>
      <c r="C29" s="613"/>
      <c r="D29" s="613"/>
      <c r="E29" s="613"/>
      <c r="F29" s="613"/>
      <c r="G29" s="613"/>
      <c r="H29" s="613"/>
      <c r="I29" s="613"/>
      <c r="J29" s="613"/>
      <c r="K29" s="613"/>
      <c r="L29" s="613"/>
      <c r="M29" s="613"/>
      <c r="N29" s="613"/>
      <c r="O29" s="613"/>
      <c r="P29" s="613"/>
      <c r="Q29" s="614"/>
      <c r="R29" s="615">
        <v>130819</v>
      </c>
      <c r="S29" s="609"/>
      <c r="T29" s="609"/>
      <c r="U29" s="609"/>
      <c r="V29" s="609"/>
      <c r="W29" s="609"/>
      <c r="X29" s="609"/>
      <c r="Y29" s="616"/>
      <c r="Z29" s="611">
        <v>0.7</v>
      </c>
      <c r="AA29" s="611"/>
      <c r="AB29" s="611"/>
      <c r="AC29" s="611"/>
      <c r="AD29" s="606" t="s">
        <v>130</v>
      </c>
      <c r="AE29" s="606"/>
      <c r="AF29" s="606"/>
      <c r="AG29" s="606"/>
      <c r="AH29" s="606"/>
      <c r="AI29" s="606"/>
      <c r="AJ29" s="606"/>
      <c r="AK29" s="606"/>
      <c r="AL29" s="617" t="s">
        <v>130</v>
      </c>
      <c r="AM29" s="618"/>
      <c r="AN29" s="618"/>
      <c r="AO29" s="619"/>
      <c r="AP29" s="644"/>
      <c r="AQ29" s="645"/>
      <c r="AR29" s="645"/>
      <c r="AS29" s="645"/>
      <c r="AT29" s="645"/>
      <c r="AU29" s="645"/>
      <c r="AV29" s="645"/>
      <c r="AW29" s="645"/>
      <c r="AX29" s="645"/>
      <c r="AY29" s="645"/>
      <c r="AZ29" s="645"/>
      <c r="BA29" s="645"/>
      <c r="BB29" s="645"/>
      <c r="BC29" s="645"/>
      <c r="BD29" s="645"/>
      <c r="BE29" s="645"/>
      <c r="BF29" s="646"/>
      <c r="BG29" s="615"/>
      <c r="BH29" s="609"/>
      <c r="BI29" s="609"/>
      <c r="BJ29" s="609"/>
      <c r="BK29" s="609"/>
      <c r="BL29" s="609"/>
      <c r="BM29" s="609"/>
      <c r="BN29" s="616"/>
      <c r="BO29" s="611"/>
      <c r="BP29" s="611"/>
      <c r="BQ29" s="611"/>
      <c r="BR29" s="611"/>
      <c r="BS29" s="606"/>
      <c r="BT29" s="606"/>
      <c r="BU29" s="606"/>
      <c r="BV29" s="606"/>
      <c r="BW29" s="606"/>
      <c r="BX29" s="606"/>
      <c r="BY29" s="606"/>
      <c r="BZ29" s="606"/>
      <c r="CA29" s="606"/>
      <c r="CB29" s="607"/>
      <c r="CD29" s="659" t="s">
        <v>306</v>
      </c>
      <c r="CE29" s="660"/>
      <c r="CF29" s="612" t="s">
        <v>70</v>
      </c>
      <c r="CG29" s="613"/>
      <c r="CH29" s="613"/>
      <c r="CI29" s="613"/>
      <c r="CJ29" s="613"/>
      <c r="CK29" s="613"/>
      <c r="CL29" s="613"/>
      <c r="CM29" s="613"/>
      <c r="CN29" s="613"/>
      <c r="CO29" s="613"/>
      <c r="CP29" s="613"/>
      <c r="CQ29" s="614"/>
      <c r="CR29" s="615">
        <v>2646545</v>
      </c>
      <c r="CS29" s="654"/>
      <c r="CT29" s="654"/>
      <c r="CU29" s="654"/>
      <c r="CV29" s="654"/>
      <c r="CW29" s="654"/>
      <c r="CX29" s="654"/>
      <c r="CY29" s="655"/>
      <c r="CZ29" s="617">
        <v>13.7</v>
      </c>
      <c r="DA29" s="650"/>
      <c r="DB29" s="650"/>
      <c r="DC29" s="653"/>
      <c r="DD29" s="608">
        <v>2575112</v>
      </c>
      <c r="DE29" s="654"/>
      <c r="DF29" s="654"/>
      <c r="DG29" s="654"/>
      <c r="DH29" s="654"/>
      <c r="DI29" s="654"/>
      <c r="DJ29" s="654"/>
      <c r="DK29" s="655"/>
      <c r="DL29" s="608">
        <v>2573718</v>
      </c>
      <c r="DM29" s="654"/>
      <c r="DN29" s="654"/>
      <c r="DO29" s="654"/>
      <c r="DP29" s="654"/>
      <c r="DQ29" s="654"/>
      <c r="DR29" s="654"/>
      <c r="DS29" s="654"/>
      <c r="DT29" s="654"/>
      <c r="DU29" s="654"/>
      <c r="DV29" s="655"/>
      <c r="DW29" s="617">
        <v>22.1</v>
      </c>
      <c r="DX29" s="650"/>
      <c r="DY29" s="650"/>
      <c r="DZ29" s="650"/>
      <c r="EA29" s="650"/>
      <c r="EB29" s="650"/>
      <c r="EC29" s="651"/>
    </row>
    <row r="30" spans="2:133" ht="11.25" customHeight="1">
      <c r="B30" s="612" t="s">
        <v>307</v>
      </c>
      <c r="C30" s="613"/>
      <c r="D30" s="613"/>
      <c r="E30" s="613"/>
      <c r="F30" s="613"/>
      <c r="G30" s="613"/>
      <c r="H30" s="613"/>
      <c r="I30" s="613"/>
      <c r="J30" s="613"/>
      <c r="K30" s="613"/>
      <c r="L30" s="613"/>
      <c r="M30" s="613"/>
      <c r="N30" s="613"/>
      <c r="O30" s="613"/>
      <c r="P30" s="613"/>
      <c r="Q30" s="614"/>
      <c r="R30" s="615">
        <v>186768</v>
      </c>
      <c r="S30" s="609"/>
      <c r="T30" s="609"/>
      <c r="U30" s="609"/>
      <c r="V30" s="609"/>
      <c r="W30" s="609"/>
      <c r="X30" s="609"/>
      <c r="Y30" s="616"/>
      <c r="Z30" s="611">
        <v>0.9</v>
      </c>
      <c r="AA30" s="611"/>
      <c r="AB30" s="611"/>
      <c r="AC30" s="611"/>
      <c r="AD30" s="606">
        <v>18744</v>
      </c>
      <c r="AE30" s="606"/>
      <c r="AF30" s="606"/>
      <c r="AG30" s="606"/>
      <c r="AH30" s="606"/>
      <c r="AI30" s="606"/>
      <c r="AJ30" s="606"/>
      <c r="AK30" s="606"/>
      <c r="AL30" s="617">
        <v>0.2</v>
      </c>
      <c r="AM30" s="618"/>
      <c r="AN30" s="618"/>
      <c r="AO30" s="619"/>
      <c r="AP30" s="600" t="s">
        <v>225</v>
      </c>
      <c r="AQ30" s="601"/>
      <c r="AR30" s="601"/>
      <c r="AS30" s="601"/>
      <c r="AT30" s="601"/>
      <c r="AU30" s="601"/>
      <c r="AV30" s="601"/>
      <c r="AW30" s="601"/>
      <c r="AX30" s="601"/>
      <c r="AY30" s="601"/>
      <c r="AZ30" s="601"/>
      <c r="BA30" s="601"/>
      <c r="BB30" s="601"/>
      <c r="BC30" s="601"/>
      <c r="BD30" s="601"/>
      <c r="BE30" s="601"/>
      <c r="BF30" s="602"/>
      <c r="BG30" s="600" t="s">
        <v>308</v>
      </c>
      <c r="BH30" s="656"/>
      <c r="BI30" s="656"/>
      <c r="BJ30" s="656"/>
      <c r="BK30" s="656"/>
      <c r="BL30" s="656"/>
      <c r="BM30" s="656"/>
      <c r="BN30" s="656"/>
      <c r="BO30" s="656"/>
      <c r="BP30" s="656"/>
      <c r="BQ30" s="657"/>
      <c r="BR30" s="600" t="s">
        <v>309</v>
      </c>
      <c r="BS30" s="656"/>
      <c r="BT30" s="656"/>
      <c r="BU30" s="656"/>
      <c r="BV30" s="656"/>
      <c r="BW30" s="656"/>
      <c r="BX30" s="656"/>
      <c r="BY30" s="656"/>
      <c r="BZ30" s="656"/>
      <c r="CA30" s="656"/>
      <c r="CB30" s="657"/>
      <c r="CD30" s="661"/>
      <c r="CE30" s="662"/>
      <c r="CF30" s="612" t="s">
        <v>310</v>
      </c>
      <c r="CG30" s="613"/>
      <c r="CH30" s="613"/>
      <c r="CI30" s="613"/>
      <c r="CJ30" s="613"/>
      <c r="CK30" s="613"/>
      <c r="CL30" s="613"/>
      <c r="CM30" s="613"/>
      <c r="CN30" s="613"/>
      <c r="CO30" s="613"/>
      <c r="CP30" s="613"/>
      <c r="CQ30" s="614"/>
      <c r="CR30" s="615">
        <v>2509746</v>
      </c>
      <c r="CS30" s="609"/>
      <c r="CT30" s="609"/>
      <c r="CU30" s="609"/>
      <c r="CV30" s="609"/>
      <c r="CW30" s="609"/>
      <c r="CX30" s="609"/>
      <c r="CY30" s="616"/>
      <c r="CZ30" s="617">
        <v>13</v>
      </c>
      <c r="DA30" s="650"/>
      <c r="DB30" s="650"/>
      <c r="DC30" s="653"/>
      <c r="DD30" s="608">
        <v>2472836</v>
      </c>
      <c r="DE30" s="609"/>
      <c r="DF30" s="609"/>
      <c r="DG30" s="609"/>
      <c r="DH30" s="609"/>
      <c r="DI30" s="609"/>
      <c r="DJ30" s="609"/>
      <c r="DK30" s="616"/>
      <c r="DL30" s="608">
        <v>2471442</v>
      </c>
      <c r="DM30" s="609"/>
      <c r="DN30" s="609"/>
      <c r="DO30" s="609"/>
      <c r="DP30" s="609"/>
      <c r="DQ30" s="609"/>
      <c r="DR30" s="609"/>
      <c r="DS30" s="609"/>
      <c r="DT30" s="609"/>
      <c r="DU30" s="609"/>
      <c r="DV30" s="616"/>
      <c r="DW30" s="617">
        <v>21.2</v>
      </c>
      <c r="DX30" s="650"/>
      <c r="DY30" s="650"/>
      <c r="DZ30" s="650"/>
      <c r="EA30" s="650"/>
      <c r="EB30" s="650"/>
      <c r="EC30" s="651"/>
    </row>
    <row r="31" spans="2:133" ht="11.25" customHeight="1">
      <c r="B31" s="612" t="s">
        <v>311</v>
      </c>
      <c r="C31" s="613"/>
      <c r="D31" s="613"/>
      <c r="E31" s="613"/>
      <c r="F31" s="613"/>
      <c r="G31" s="613"/>
      <c r="H31" s="613"/>
      <c r="I31" s="613"/>
      <c r="J31" s="613"/>
      <c r="K31" s="613"/>
      <c r="L31" s="613"/>
      <c r="M31" s="613"/>
      <c r="N31" s="613"/>
      <c r="O31" s="613"/>
      <c r="P31" s="613"/>
      <c r="Q31" s="614"/>
      <c r="R31" s="615">
        <v>88490</v>
      </c>
      <c r="S31" s="609"/>
      <c r="T31" s="609"/>
      <c r="U31" s="609"/>
      <c r="V31" s="609"/>
      <c r="W31" s="609"/>
      <c r="X31" s="609"/>
      <c r="Y31" s="616"/>
      <c r="Z31" s="611">
        <v>0.4</v>
      </c>
      <c r="AA31" s="611"/>
      <c r="AB31" s="611"/>
      <c r="AC31" s="611"/>
      <c r="AD31" s="606" t="s">
        <v>130</v>
      </c>
      <c r="AE31" s="606"/>
      <c r="AF31" s="606"/>
      <c r="AG31" s="606"/>
      <c r="AH31" s="606"/>
      <c r="AI31" s="606"/>
      <c r="AJ31" s="606"/>
      <c r="AK31" s="606"/>
      <c r="AL31" s="617" t="s">
        <v>130</v>
      </c>
      <c r="AM31" s="618"/>
      <c r="AN31" s="618"/>
      <c r="AO31" s="619"/>
      <c r="AP31" s="668" t="s">
        <v>312</v>
      </c>
      <c r="AQ31" s="669"/>
      <c r="AR31" s="669"/>
      <c r="AS31" s="669"/>
      <c r="AT31" s="674" t="s">
        <v>313</v>
      </c>
      <c r="AU31" s="355"/>
      <c r="AV31" s="355"/>
      <c r="AW31" s="355"/>
      <c r="AX31" s="620" t="s">
        <v>190</v>
      </c>
      <c r="AY31" s="621"/>
      <c r="AZ31" s="621"/>
      <c r="BA31" s="621"/>
      <c r="BB31" s="621"/>
      <c r="BC31" s="621"/>
      <c r="BD31" s="621"/>
      <c r="BE31" s="621"/>
      <c r="BF31" s="622"/>
      <c r="BG31" s="667">
        <v>98.8</v>
      </c>
      <c r="BH31" s="665"/>
      <c r="BI31" s="665"/>
      <c r="BJ31" s="665"/>
      <c r="BK31" s="665"/>
      <c r="BL31" s="665"/>
      <c r="BM31" s="629">
        <v>96</v>
      </c>
      <c r="BN31" s="665"/>
      <c r="BO31" s="665"/>
      <c r="BP31" s="665"/>
      <c r="BQ31" s="666"/>
      <c r="BR31" s="667">
        <v>97.9</v>
      </c>
      <c r="BS31" s="665"/>
      <c r="BT31" s="665"/>
      <c r="BU31" s="665"/>
      <c r="BV31" s="665"/>
      <c r="BW31" s="665"/>
      <c r="BX31" s="629">
        <v>94.9</v>
      </c>
      <c r="BY31" s="665"/>
      <c r="BZ31" s="665"/>
      <c r="CA31" s="665"/>
      <c r="CB31" s="666"/>
      <c r="CD31" s="661"/>
      <c r="CE31" s="662"/>
      <c r="CF31" s="612" t="s">
        <v>314</v>
      </c>
      <c r="CG31" s="613"/>
      <c r="CH31" s="613"/>
      <c r="CI31" s="613"/>
      <c r="CJ31" s="613"/>
      <c r="CK31" s="613"/>
      <c r="CL31" s="613"/>
      <c r="CM31" s="613"/>
      <c r="CN31" s="613"/>
      <c r="CO31" s="613"/>
      <c r="CP31" s="613"/>
      <c r="CQ31" s="614"/>
      <c r="CR31" s="615">
        <v>136799</v>
      </c>
      <c r="CS31" s="654"/>
      <c r="CT31" s="654"/>
      <c r="CU31" s="654"/>
      <c r="CV31" s="654"/>
      <c r="CW31" s="654"/>
      <c r="CX31" s="654"/>
      <c r="CY31" s="655"/>
      <c r="CZ31" s="617">
        <v>0.7</v>
      </c>
      <c r="DA31" s="650"/>
      <c r="DB31" s="650"/>
      <c r="DC31" s="653"/>
      <c r="DD31" s="608">
        <v>102276</v>
      </c>
      <c r="DE31" s="654"/>
      <c r="DF31" s="654"/>
      <c r="DG31" s="654"/>
      <c r="DH31" s="654"/>
      <c r="DI31" s="654"/>
      <c r="DJ31" s="654"/>
      <c r="DK31" s="655"/>
      <c r="DL31" s="608">
        <v>102276</v>
      </c>
      <c r="DM31" s="654"/>
      <c r="DN31" s="654"/>
      <c r="DO31" s="654"/>
      <c r="DP31" s="654"/>
      <c r="DQ31" s="654"/>
      <c r="DR31" s="654"/>
      <c r="DS31" s="654"/>
      <c r="DT31" s="654"/>
      <c r="DU31" s="654"/>
      <c r="DV31" s="655"/>
      <c r="DW31" s="617">
        <v>0.9</v>
      </c>
      <c r="DX31" s="650"/>
      <c r="DY31" s="650"/>
      <c r="DZ31" s="650"/>
      <c r="EA31" s="650"/>
      <c r="EB31" s="650"/>
      <c r="EC31" s="651"/>
    </row>
    <row r="32" spans="2:133" ht="11.25" customHeight="1">
      <c r="B32" s="612" t="s">
        <v>315</v>
      </c>
      <c r="C32" s="613"/>
      <c r="D32" s="613"/>
      <c r="E32" s="613"/>
      <c r="F32" s="613"/>
      <c r="G32" s="613"/>
      <c r="H32" s="613"/>
      <c r="I32" s="613"/>
      <c r="J32" s="613"/>
      <c r="K32" s="613"/>
      <c r="L32" s="613"/>
      <c r="M32" s="613"/>
      <c r="N32" s="613"/>
      <c r="O32" s="613"/>
      <c r="P32" s="613"/>
      <c r="Q32" s="614"/>
      <c r="R32" s="615">
        <v>3226509</v>
      </c>
      <c r="S32" s="609"/>
      <c r="T32" s="609"/>
      <c r="U32" s="609"/>
      <c r="V32" s="609"/>
      <c r="W32" s="609"/>
      <c r="X32" s="609"/>
      <c r="Y32" s="616"/>
      <c r="Z32" s="611">
        <v>16.3</v>
      </c>
      <c r="AA32" s="611"/>
      <c r="AB32" s="611"/>
      <c r="AC32" s="611"/>
      <c r="AD32" s="606" t="s">
        <v>130</v>
      </c>
      <c r="AE32" s="606"/>
      <c r="AF32" s="606"/>
      <c r="AG32" s="606"/>
      <c r="AH32" s="606"/>
      <c r="AI32" s="606"/>
      <c r="AJ32" s="606"/>
      <c r="AK32" s="606"/>
      <c r="AL32" s="617" t="s">
        <v>130</v>
      </c>
      <c r="AM32" s="618"/>
      <c r="AN32" s="618"/>
      <c r="AO32" s="619"/>
      <c r="AP32" s="670"/>
      <c r="AQ32" s="671"/>
      <c r="AR32" s="671"/>
      <c r="AS32" s="671"/>
      <c r="AT32" s="675"/>
      <c r="AU32" s="211" t="s">
        <v>316</v>
      </c>
      <c r="AX32" s="612" t="s">
        <v>317</v>
      </c>
      <c r="AY32" s="613"/>
      <c r="AZ32" s="613"/>
      <c r="BA32" s="613"/>
      <c r="BB32" s="613"/>
      <c r="BC32" s="613"/>
      <c r="BD32" s="613"/>
      <c r="BE32" s="613"/>
      <c r="BF32" s="614"/>
      <c r="BG32" s="677">
        <v>99.4</v>
      </c>
      <c r="BH32" s="654"/>
      <c r="BI32" s="654"/>
      <c r="BJ32" s="654"/>
      <c r="BK32" s="654"/>
      <c r="BL32" s="654"/>
      <c r="BM32" s="618">
        <v>97.7</v>
      </c>
      <c r="BN32" s="654"/>
      <c r="BO32" s="654"/>
      <c r="BP32" s="654"/>
      <c r="BQ32" s="658"/>
      <c r="BR32" s="677">
        <v>99.1</v>
      </c>
      <c r="BS32" s="654"/>
      <c r="BT32" s="654"/>
      <c r="BU32" s="654"/>
      <c r="BV32" s="654"/>
      <c r="BW32" s="654"/>
      <c r="BX32" s="618">
        <v>97.1</v>
      </c>
      <c r="BY32" s="654"/>
      <c r="BZ32" s="654"/>
      <c r="CA32" s="654"/>
      <c r="CB32" s="658"/>
      <c r="CD32" s="663"/>
      <c r="CE32" s="664"/>
      <c r="CF32" s="612" t="s">
        <v>318</v>
      </c>
      <c r="CG32" s="613"/>
      <c r="CH32" s="613"/>
      <c r="CI32" s="613"/>
      <c r="CJ32" s="613"/>
      <c r="CK32" s="613"/>
      <c r="CL32" s="613"/>
      <c r="CM32" s="613"/>
      <c r="CN32" s="613"/>
      <c r="CO32" s="613"/>
      <c r="CP32" s="613"/>
      <c r="CQ32" s="614"/>
      <c r="CR32" s="615" t="s">
        <v>130</v>
      </c>
      <c r="CS32" s="609"/>
      <c r="CT32" s="609"/>
      <c r="CU32" s="609"/>
      <c r="CV32" s="609"/>
      <c r="CW32" s="609"/>
      <c r="CX32" s="609"/>
      <c r="CY32" s="616"/>
      <c r="CZ32" s="617" t="s">
        <v>130</v>
      </c>
      <c r="DA32" s="650"/>
      <c r="DB32" s="650"/>
      <c r="DC32" s="653"/>
      <c r="DD32" s="608" t="s">
        <v>130</v>
      </c>
      <c r="DE32" s="609"/>
      <c r="DF32" s="609"/>
      <c r="DG32" s="609"/>
      <c r="DH32" s="609"/>
      <c r="DI32" s="609"/>
      <c r="DJ32" s="609"/>
      <c r="DK32" s="616"/>
      <c r="DL32" s="608" t="s">
        <v>130</v>
      </c>
      <c r="DM32" s="609"/>
      <c r="DN32" s="609"/>
      <c r="DO32" s="609"/>
      <c r="DP32" s="609"/>
      <c r="DQ32" s="609"/>
      <c r="DR32" s="609"/>
      <c r="DS32" s="609"/>
      <c r="DT32" s="609"/>
      <c r="DU32" s="609"/>
      <c r="DV32" s="616"/>
      <c r="DW32" s="617" t="s">
        <v>130</v>
      </c>
      <c r="DX32" s="650"/>
      <c r="DY32" s="650"/>
      <c r="DZ32" s="650"/>
      <c r="EA32" s="650"/>
      <c r="EB32" s="650"/>
      <c r="EC32" s="651"/>
    </row>
    <row r="33" spans="2:133" ht="11.25" customHeight="1">
      <c r="B33" s="641" t="s">
        <v>319</v>
      </c>
      <c r="C33" s="642"/>
      <c r="D33" s="642"/>
      <c r="E33" s="642"/>
      <c r="F33" s="642"/>
      <c r="G33" s="642"/>
      <c r="H33" s="642"/>
      <c r="I33" s="642"/>
      <c r="J33" s="642"/>
      <c r="K33" s="642"/>
      <c r="L33" s="642"/>
      <c r="M33" s="642"/>
      <c r="N33" s="642"/>
      <c r="O33" s="642"/>
      <c r="P33" s="642"/>
      <c r="Q33" s="643"/>
      <c r="R33" s="615" t="s">
        <v>130</v>
      </c>
      <c r="S33" s="609"/>
      <c r="T33" s="609"/>
      <c r="U33" s="609"/>
      <c r="V33" s="609"/>
      <c r="W33" s="609"/>
      <c r="X33" s="609"/>
      <c r="Y33" s="616"/>
      <c r="Z33" s="611" t="s">
        <v>130</v>
      </c>
      <c r="AA33" s="611"/>
      <c r="AB33" s="611"/>
      <c r="AC33" s="611"/>
      <c r="AD33" s="606" t="s">
        <v>130</v>
      </c>
      <c r="AE33" s="606"/>
      <c r="AF33" s="606"/>
      <c r="AG33" s="606"/>
      <c r="AH33" s="606"/>
      <c r="AI33" s="606"/>
      <c r="AJ33" s="606"/>
      <c r="AK33" s="606"/>
      <c r="AL33" s="617" t="s">
        <v>130</v>
      </c>
      <c r="AM33" s="618"/>
      <c r="AN33" s="618"/>
      <c r="AO33" s="619"/>
      <c r="AP33" s="672"/>
      <c r="AQ33" s="673"/>
      <c r="AR33" s="673"/>
      <c r="AS33" s="673"/>
      <c r="AT33" s="676"/>
      <c r="AU33" s="356"/>
      <c r="AV33" s="356"/>
      <c r="AW33" s="356"/>
      <c r="AX33" s="644" t="s">
        <v>320</v>
      </c>
      <c r="AY33" s="645"/>
      <c r="AZ33" s="645"/>
      <c r="BA33" s="645"/>
      <c r="BB33" s="645"/>
      <c r="BC33" s="645"/>
      <c r="BD33" s="645"/>
      <c r="BE33" s="645"/>
      <c r="BF33" s="646"/>
      <c r="BG33" s="678">
        <v>98.2</v>
      </c>
      <c r="BH33" s="679"/>
      <c r="BI33" s="679"/>
      <c r="BJ33" s="679"/>
      <c r="BK33" s="679"/>
      <c r="BL33" s="679"/>
      <c r="BM33" s="680">
        <v>94</v>
      </c>
      <c r="BN33" s="679"/>
      <c r="BO33" s="679"/>
      <c r="BP33" s="679"/>
      <c r="BQ33" s="681"/>
      <c r="BR33" s="678">
        <v>96.4</v>
      </c>
      <c r="BS33" s="679"/>
      <c r="BT33" s="679"/>
      <c r="BU33" s="679"/>
      <c r="BV33" s="679"/>
      <c r="BW33" s="679"/>
      <c r="BX33" s="680">
        <v>92.3</v>
      </c>
      <c r="BY33" s="679"/>
      <c r="BZ33" s="679"/>
      <c r="CA33" s="679"/>
      <c r="CB33" s="681"/>
      <c r="CD33" s="612" t="s">
        <v>321</v>
      </c>
      <c r="CE33" s="613"/>
      <c r="CF33" s="613"/>
      <c r="CG33" s="613"/>
      <c r="CH33" s="613"/>
      <c r="CI33" s="613"/>
      <c r="CJ33" s="613"/>
      <c r="CK33" s="613"/>
      <c r="CL33" s="613"/>
      <c r="CM33" s="613"/>
      <c r="CN33" s="613"/>
      <c r="CO33" s="613"/>
      <c r="CP33" s="613"/>
      <c r="CQ33" s="614"/>
      <c r="CR33" s="615">
        <v>8408986</v>
      </c>
      <c r="CS33" s="654"/>
      <c r="CT33" s="654"/>
      <c r="CU33" s="654"/>
      <c r="CV33" s="654"/>
      <c r="CW33" s="654"/>
      <c r="CX33" s="654"/>
      <c r="CY33" s="655"/>
      <c r="CZ33" s="617">
        <v>43.5</v>
      </c>
      <c r="DA33" s="650"/>
      <c r="DB33" s="650"/>
      <c r="DC33" s="653"/>
      <c r="DD33" s="608">
        <v>6292044</v>
      </c>
      <c r="DE33" s="654"/>
      <c r="DF33" s="654"/>
      <c r="DG33" s="654"/>
      <c r="DH33" s="654"/>
      <c r="DI33" s="654"/>
      <c r="DJ33" s="654"/>
      <c r="DK33" s="655"/>
      <c r="DL33" s="608">
        <v>4600289</v>
      </c>
      <c r="DM33" s="654"/>
      <c r="DN33" s="654"/>
      <c r="DO33" s="654"/>
      <c r="DP33" s="654"/>
      <c r="DQ33" s="654"/>
      <c r="DR33" s="654"/>
      <c r="DS33" s="654"/>
      <c r="DT33" s="654"/>
      <c r="DU33" s="654"/>
      <c r="DV33" s="655"/>
      <c r="DW33" s="617">
        <v>39.5</v>
      </c>
      <c r="DX33" s="650"/>
      <c r="DY33" s="650"/>
      <c r="DZ33" s="650"/>
      <c r="EA33" s="650"/>
      <c r="EB33" s="650"/>
      <c r="EC33" s="651"/>
    </row>
    <row r="34" spans="2:133" ht="11.25" customHeight="1">
      <c r="B34" s="612" t="s">
        <v>322</v>
      </c>
      <c r="C34" s="613"/>
      <c r="D34" s="613"/>
      <c r="E34" s="613"/>
      <c r="F34" s="613"/>
      <c r="G34" s="613"/>
      <c r="H34" s="613"/>
      <c r="I34" s="613"/>
      <c r="J34" s="613"/>
      <c r="K34" s="613"/>
      <c r="L34" s="613"/>
      <c r="M34" s="613"/>
      <c r="N34" s="613"/>
      <c r="O34" s="613"/>
      <c r="P34" s="613"/>
      <c r="Q34" s="614"/>
      <c r="R34" s="615">
        <v>1009698</v>
      </c>
      <c r="S34" s="609"/>
      <c r="T34" s="609"/>
      <c r="U34" s="609"/>
      <c r="V34" s="609"/>
      <c r="W34" s="609"/>
      <c r="X34" s="609"/>
      <c r="Y34" s="616"/>
      <c r="Z34" s="611">
        <v>5.0999999999999996</v>
      </c>
      <c r="AA34" s="611"/>
      <c r="AB34" s="611"/>
      <c r="AC34" s="611"/>
      <c r="AD34" s="606" t="s">
        <v>130</v>
      </c>
      <c r="AE34" s="606"/>
      <c r="AF34" s="606"/>
      <c r="AG34" s="606"/>
      <c r="AH34" s="606"/>
      <c r="AI34" s="606"/>
      <c r="AJ34" s="606"/>
      <c r="AK34" s="606"/>
      <c r="AL34" s="617" t="s">
        <v>130</v>
      </c>
      <c r="AM34" s="618"/>
      <c r="AN34" s="618"/>
      <c r="AO34" s="619"/>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2" t="s">
        <v>323</v>
      </c>
      <c r="CE34" s="613"/>
      <c r="CF34" s="613"/>
      <c r="CG34" s="613"/>
      <c r="CH34" s="613"/>
      <c r="CI34" s="613"/>
      <c r="CJ34" s="613"/>
      <c r="CK34" s="613"/>
      <c r="CL34" s="613"/>
      <c r="CM34" s="613"/>
      <c r="CN34" s="613"/>
      <c r="CO34" s="613"/>
      <c r="CP34" s="613"/>
      <c r="CQ34" s="614"/>
      <c r="CR34" s="615">
        <v>2657482</v>
      </c>
      <c r="CS34" s="609"/>
      <c r="CT34" s="609"/>
      <c r="CU34" s="609"/>
      <c r="CV34" s="609"/>
      <c r="CW34" s="609"/>
      <c r="CX34" s="609"/>
      <c r="CY34" s="616"/>
      <c r="CZ34" s="617">
        <v>13.8</v>
      </c>
      <c r="DA34" s="650"/>
      <c r="DB34" s="650"/>
      <c r="DC34" s="653"/>
      <c r="DD34" s="608">
        <v>1780117</v>
      </c>
      <c r="DE34" s="609"/>
      <c r="DF34" s="609"/>
      <c r="DG34" s="609"/>
      <c r="DH34" s="609"/>
      <c r="DI34" s="609"/>
      <c r="DJ34" s="609"/>
      <c r="DK34" s="616"/>
      <c r="DL34" s="608">
        <v>1183882</v>
      </c>
      <c r="DM34" s="609"/>
      <c r="DN34" s="609"/>
      <c r="DO34" s="609"/>
      <c r="DP34" s="609"/>
      <c r="DQ34" s="609"/>
      <c r="DR34" s="609"/>
      <c r="DS34" s="609"/>
      <c r="DT34" s="609"/>
      <c r="DU34" s="609"/>
      <c r="DV34" s="616"/>
      <c r="DW34" s="617">
        <v>10.199999999999999</v>
      </c>
      <c r="DX34" s="650"/>
      <c r="DY34" s="650"/>
      <c r="DZ34" s="650"/>
      <c r="EA34" s="650"/>
      <c r="EB34" s="650"/>
      <c r="EC34" s="651"/>
    </row>
    <row r="35" spans="2:133" ht="11.25" customHeight="1">
      <c r="B35" s="612" t="s">
        <v>324</v>
      </c>
      <c r="C35" s="613"/>
      <c r="D35" s="613"/>
      <c r="E35" s="613"/>
      <c r="F35" s="613"/>
      <c r="G35" s="613"/>
      <c r="H35" s="613"/>
      <c r="I35" s="613"/>
      <c r="J35" s="613"/>
      <c r="K35" s="613"/>
      <c r="L35" s="613"/>
      <c r="M35" s="613"/>
      <c r="N35" s="613"/>
      <c r="O35" s="613"/>
      <c r="P35" s="613"/>
      <c r="Q35" s="614"/>
      <c r="R35" s="615">
        <v>27094</v>
      </c>
      <c r="S35" s="609"/>
      <c r="T35" s="609"/>
      <c r="U35" s="609"/>
      <c r="V35" s="609"/>
      <c r="W35" s="609"/>
      <c r="X35" s="609"/>
      <c r="Y35" s="616"/>
      <c r="Z35" s="611">
        <v>0.1</v>
      </c>
      <c r="AA35" s="611"/>
      <c r="AB35" s="611"/>
      <c r="AC35" s="611"/>
      <c r="AD35" s="606">
        <v>8050</v>
      </c>
      <c r="AE35" s="606"/>
      <c r="AF35" s="606"/>
      <c r="AG35" s="606"/>
      <c r="AH35" s="606"/>
      <c r="AI35" s="606"/>
      <c r="AJ35" s="606"/>
      <c r="AK35" s="606"/>
      <c r="AL35" s="617">
        <v>0.1</v>
      </c>
      <c r="AM35" s="618"/>
      <c r="AN35" s="618"/>
      <c r="AO35" s="619"/>
      <c r="AP35" s="216"/>
      <c r="AQ35" s="600" t="s">
        <v>325</v>
      </c>
      <c r="AR35" s="601"/>
      <c r="AS35" s="601"/>
      <c r="AT35" s="601"/>
      <c r="AU35" s="601"/>
      <c r="AV35" s="601"/>
      <c r="AW35" s="601"/>
      <c r="AX35" s="601"/>
      <c r="AY35" s="601"/>
      <c r="AZ35" s="601"/>
      <c r="BA35" s="601"/>
      <c r="BB35" s="601"/>
      <c r="BC35" s="601"/>
      <c r="BD35" s="601"/>
      <c r="BE35" s="601"/>
      <c r="BF35" s="602"/>
      <c r="BG35" s="600" t="s">
        <v>326</v>
      </c>
      <c r="BH35" s="601"/>
      <c r="BI35" s="601"/>
      <c r="BJ35" s="601"/>
      <c r="BK35" s="601"/>
      <c r="BL35" s="601"/>
      <c r="BM35" s="601"/>
      <c r="BN35" s="601"/>
      <c r="BO35" s="601"/>
      <c r="BP35" s="601"/>
      <c r="BQ35" s="601"/>
      <c r="BR35" s="601"/>
      <c r="BS35" s="601"/>
      <c r="BT35" s="601"/>
      <c r="BU35" s="601"/>
      <c r="BV35" s="601"/>
      <c r="BW35" s="601"/>
      <c r="BX35" s="601"/>
      <c r="BY35" s="601"/>
      <c r="BZ35" s="601"/>
      <c r="CA35" s="601"/>
      <c r="CB35" s="602"/>
      <c r="CD35" s="612" t="s">
        <v>327</v>
      </c>
      <c r="CE35" s="613"/>
      <c r="CF35" s="613"/>
      <c r="CG35" s="613"/>
      <c r="CH35" s="613"/>
      <c r="CI35" s="613"/>
      <c r="CJ35" s="613"/>
      <c r="CK35" s="613"/>
      <c r="CL35" s="613"/>
      <c r="CM35" s="613"/>
      <c r="CN35" s="613"/>
      <c r="CO35" s="613"/>
      <c r="CP35" s="613"/>
      <c r="CQ35" s="614"/>
      <c r="CR35" s="615">
        <v>123396</v>
      </c>
      <c r="CS35" s="654"/>
      <c r="CT35" s="654"/>
      <c r="CU35" s="654"/>
      <c r="CV35" s="654"/>
      <c r="CW35" s="654"/>
      <c r="CX35" s="654"/>
      <c r="CY35" s="655"/>
      <c r="CZ35" s="617">
        <v>0.6</v>
      </c>
      <c r="DA35" s="650"/>
      <c r="DB35" s="650"/>
      <c r="DC35" s="653"/>
      <c r="DD35" s="608">
        <v>93701</v>
      </c>
      <c r="DE35" s="654"/>
      <c r="DF35" s="654"/>
      <c r="DG35" s="654"/>
      <c r="DH35" s="654"/>
      <c r="DI35" s="654"/>
      <c r="DJ35" s="654"/>
      <c r="DK35" s="655"/>
      <c r="DL35" s="608">
        <v>87416</v>
      </c>
      <c r="DM35" s="654"/>
      <c r="DN35" s="654"/>
      <c r="DO35" s="654"/>
      <c r="DP35" s="654"/>
      <c r="DQ35" s="654"/>
      <c r="DR35" s="654"/>
      <c r="DS35" s="654"/>
      <c r="DT35" s="654"/>
      <c r="DU35" s="654"/>
      <c r="DV35" s="655"/>
      <c r="DW35" s="617">
        <v>0.8</v>
      </c>
      <c r="DX35" s="650"/>
      <c r="DY35" s="650"/>
      <c r="DZ35" s="650"/>
      <c r="EA35" s="650"/>
      <c r="EB35" s="650"/>
      <c r="EC35" s="651"/>
    </row>
    <row r="36" spans="2:133" ht="11.25" customHeight="1">
      <c r="B36" s="612" t="s">
        <v>328</v>
      </c>
      <c r="C36" s="613"/>
      <c r="D36" s="613"/>
      <c r="E36" s="613"/>
      <c r="F36" s="613"/>
      <c r="G36" s="613"/>
      <c r="H36" s="613"/>
      <c r="I36" s="613"/>
      <c r="J36" s="613"/>
      <c r="K36" s="613"/>
      <c r="L36" s="613"/>
      <c r="M36" s="613"/>
      <c r="N36" s="613"/>
      <c r="O36" s="613"/>
      <c r="P36" s="613"/>
      <c r="Q36" s="614"/>
      <c r="R36" s="615">
        <v>362876</v>
      </c>
      <c r="S36" s="609"/>
      <c r="T36" s="609"/>
      <c r="U36" s="609"/>
      <c r="V36" s="609"/>
      <c r="W36" s="609"/>
      <c r="X36" s="609"/>
      <c r="Y36" s="616"/>
      <c r="Z36" s="611">
        <v>1.8</v>
      </c>
      <c r="AA36" s="611"/>
      <c r="AB36" s="611"/>
      <c r="AC36" s="611"/>
      <c r="AD36" s="606" t="s">
        <v>130</v>
      </c>
      <c r="AE36" s="606"/>
      <c r="AF36" s="606"/>
      <c r="AG36" s="606"/>
      <c r="AH36" s="606"/>
      <c r="AI36" s="606"/>
      <c r="AJ36" s="606"/>
      <c r="AK36" s="606"/>
      <c r="AL36" s="617" t="s">
        <v>130</v>
      </c>
      <c r="AM36" s="618"/>
      <c r="AN36" s="618"/>
      <c r="AO36" s="619"/>
      <c r="AP36" s="216"/>
      <c r="AQ36" s="682" t="s">
        <v>329</v>
      </c>
      <c r="AR36" s="683"/>
      <c r="AS36" s="683"/>
      <c r="AT36" s="683"/>
      <c r="AU36" s="683"/>
      <c r="AV36" s="683"/>
      <c r="AW36" s="683"/>
      <c r="AX36" s="683"/>
      <c r="AY36" s="684"/>
      <c r="AZ36" s="623">
        <v>2758219</v>
      </c>
      <c r="BA36" s="624"/>
      <c r="BB36" s="624"/>
      <c r="BC36" s="624"/>
      <c r="BD36" s="624"/>
      <c r="BE36" s="624"/>
      <c r="BF36" s="685"/>
      <c r="BG36" s="620" t="s">
        <v>330</v>
      </c>
      <c r="BH36" s="621"/>
      <c r="BI36" s="621"/>
      <c r="BJ36" s="621"/>
      <c r="BK36" s="621"/>
      <c r="BL36" s="621"/>
      <c r="BM36" s="621"/>
      <c r="BN36" s="621"/>
      <c r="BO36" s="621"/>
      <c r="BP36" s="621"/>
      <c r="BQ36" s="621"/>
      <c r="BR36" s="621"/>
      <c r="BS36" s="621"/>
      <c r="BT36" s="621"/>
      <c r="BU36" s="622"/>
      <c r="BV36" s="623">
        <v>83139</v>
      </c>
      <c r="BW36" s="624"/>
      <c r="BX36" s="624"/>
      <c r="BY36" s="624"/>
      <c r="BZ36" s="624"/>
      <c r="CA36" s="624"/>
      <c r="CB36" s="685"/>
      <c r="CD36" s="612" t="s">
        <v>331</v>
      </c>
      <c r="CE36" s="613"/>
      <c r="CF36" s="613"/>
      <c r="CG36" s="613"/>
      <c r="CH36" s="613"/>
      <c r="CI36" s="613"/>
      <c r="CJ36" s="613"/>
      <c r="CK36" s="613"/>
      <c r="CL36" s="613"/>
      <c r="CM36" s="613"/>
      <c r="CN36" s="613"/>
      <c r="CO36" s="613"/>
      <c r="CP36" s="613"/>
      <c r="CQ36" s="614"/>
      <c r="CR36" s="615">
        <v>3044508</v>
      </c>
      <c r="CS36" s="609"/>
      <c r="CT36" s="609"/>
      <c r="CU36" s="609"/>
      <c r="CV36" s="609"/>
      <c r="CW36" s="609"/>
      <c r="CX36" s="609"/>
      <c r="CY36" s="616"/>
      <c r="CZ36" s="617">
        <v>15.8</v>
      </c>
      <c r="DA36" s="650"/>
      <c r="DB36" s="650"/>
      <c r="DC36" s="653"/>
      <c r="DD36" s="608">
        <v>2789144</v>
      </c>
      <c r="DE36" s="609"/>
      <c r="DF36" s="609"/>
      <c r="DG36" s="609"/>
      <c r="DH36" s="609"/>
      <c r="DI36" s="609"/>
      <c r="DJ36" s="609"/>
      <c r="DK36" s="616"/>
      <c r="DL36" s="608">
        <v>2131124</v>
      </c>
      <c r="DM36" s="609"/>
      <c r="DN36" s="609"/>
      <c r="DO36" s="609"/>
      <c r="DP36" s="609"/>
      <c r="DQ36" s="609"/>
      <c r="DR36" s="609"/>
      <c r="DS36" s="609"/>
      <c r="DT36" s="609"/>
      <c r="DU36" s="609"/>
      <c r="DV36" s="616"/>
      <c r="DW36" s="617">
        <v>18.3</v>
      </c>
      <c r="DX36" s="650"/>
      <c r="DY36" s="650"/>
      <c r="DZ36" s="650"/>
      <c r="EA36" s="650"/>
      <c r="EB36" s="650"/>
      <c r="EC36" s="651"/>
    </row>
    <row r="37" spans="2:133" ht="11.25" customHeight="1">
      <c r="B37" s="612" t="s">
        <v>332</v>
      </c>
      <c r="C37" s="613"/>
      <c r="D37" s="613"/>
      <c r="E37" s="613"/>
      <c r="F37" s="613"/>
      <c r="G37" s="613"/>
      <c r="H37" s="613"/>
      <c r="I37" s="613"/>
      <c r="J37" s="613"/>
      <c r="K37" s="613"/>
      <c r="L37" s="613"/>
      <c r="M37" s="613"/>
      <c r="N37" s="613"/>
      <c r="O37" s="613"/>
      <c r="P37" s="613"/>
      <c r="Q37" s="614"/>
      <c r="R37" s="615">
        <v>346865</v>
      </c>
      <c r="S37" s="609"/>
      <c r="T37" s="609"/>
      <c r="U37" s="609"/>
      <c r="V37" s="609"/>
      <c r="W37" s="609"/>
      <c r="X37" s="609"/>
      <c r="Y37" s="616"/>
      <c r="Z37" s="611">
        <v>1.8</v>
      </c>
      <c r="AA37" s="611"/>
      <c r="AB37" s="611"/>
      <c r="AC37" s="611"/>
      <c r="AD37" s="606" t="s">
        <v>130</v>
      </c>
      <c r="AE37" s="606"/>
      <c r="AF37" s="606"/>
      <c r="AG37" s="606"/>
      <c r="AH37" s="606"/>
      <c r="AI37" s="606"/>
      <c r="AJ37" s="606"/>
      <c r="AK37" s="606"/>
      <c r="AL37" s="617" t="s">
        <v>130</v>
      </c>
      <c r="AM37" s="618"/>
      <c r="AN37" s="618"/>
      <c r="AO37" s="619"/>
      <c r="AQ37" s="686" t="s">
        <v>333</v>
      </c>
      <c r="AR37" s="687"/>
      <c r="AS37" s="687"/>
      <c r="AT37" s="687"/>
      <c r="AU37" s="687"/>
      <c r="AV37" s="687"/>
      <c r="AW37" s="687"/>
      <c r="AX37" s="687"/>
      <c r="AY37" s="688"/>
      <c r="AZ37" s="615">
        <v>464848</v>
      </c>
      <c r="BA37" s="609"/>
      <c r="BB37" s="609"/>
      <c r="BC37" s="609"/>
      <c r="BD37" s="654"/>
      <c r="BE37" s="654"/>
      <c r="BF37" s="658"/>
      <c r="BG37" s="612" t="s">
        <v>334</v>
      </c>
      <c r="BH37" s="613"/>
      <c r="BI37" s="613"/>
      <c r="BJ37" s="613"/>
      <c r="BK37" s="613"/>
      <c r="BL37" s="613"/>
      <c r="BM37" s="613"/>
      <c r="BN37" s="613"/>
      <c r="BO37" s="613"/>
      <c r="BP37" s="613"/>
      <c r="BQ37" s="613"/>
      <c r="BR37" s="613"/>
      <c r="BS37" s="613"/>
      <c r="BT37" s="613"/>
      <c r="BU37" s="614"/>
      <c r="BV37" s="615">
        <v>83139</v>
      </c>
      <c r="BW37" s="609"/>
      <c r="BX37" s="609"/>
      <c r="BY37" s="609"/>
      <c r="BZ37" s="609"/>
      <c r="CA37" s="609"/>
      <c r="CB37" s="610"/>
      <c r="CD37" s="612" t="s">
        <v>335</v>
      </c>
      <c r="CE37" s="613"/>
      <c r="CF37" s="613"/>
      <c r="CG37" s="613"/>
      <c r="CH37" s="613"/>
      <c r="CI37" s="613"/>
      <c r="CJ37" s="613"/>
      <c r="CK37" s="613"/>
      <c r="CL37" s="613"/>
      <c r="CM37" s="613"/>
      <c r="CN37" s="613"/>
      <c r="CO37" s="613"/>
      <c r="CP37" s="613"/>
      <c r="CQ37" s="614"/>
      <c r="CR37" s="615">
        <v>1114174</v>
      </c>
      <c r="CS37" s="654"/>
      <c r="CT37" s="654"/>
      <c r="CU37" s="654"/>
      <c r="CV37" s="654"/>
      <c r="CW37" s="654"/>
      <c r="CX37" s="654"/>
      <c r="CY37" s="655"/>
      <c r="CZ37" s="617">
        <v>5.8</v>
      </c>
      <c r="DA37" s="650"/>
      <c r="DB37" s="650"/>
      <c r="DC37" s="653"/>
      <c r="DD37" s="608">
        <v>1084374</v>
      </c>
      <c r="DE37" s="654"/>
      <c r="DF37" s="654"/>
      <c r="DG37" s="654"/>
      <c r="DH37" s="654"/>
      <c r="DI37" s="654"/>
      <c r="DJ37" s="654"/>
      <c r="DK37" s="655"/>
      <c r="DL37" s="608">
        <v>1075003</v>
      </c>
      <c r="DM37" s="654"/>
      <c r="DN37" s="654"/>
      <c r="DO37" s="654"/>
      <c r="DP37" s="654"/>
      <c r="DQ37" s="654"/>
      <c r="DR37" s="654"/>
      <c r="DS37" s="654"/>
      <c r="DT37" s="654"/>
      <c r="DU37" s="654"/>
      <c r="DV37" s="655"/>
      <c r="DW37" s="617">
        <v>9.1999999999999993</v>
      </c>
      <c r="DX37" s="650"/>
      <c r="DY37" s="650"/>
      <c r="DZ37" s="650"/>
      <c r="EA37" s="650"/>
      <c r="EB37" s="650"/>
      <c r="EC37" s="651"/>
    </row>
    <row r="38" spans="2:133" ht="11.25" customHeight="1">
      <c r="B38" s="612" t="s">
        <v>336</v>
      </c>
      <c r="C38" s="613"/>
      <c r="D38" s="613"/>
      <c r="E38" s="613"/>
      <c r="F38" s="613"/>
      <c r="G38" s="613"/>
      <c r="H38" s="613"/>
      <c r="I38" s="613"/>
      <c r="J38" s="613"/>
      <c r="K38" s="613"/>
      <c r="L38" s="613"/>
      <c r="M38" s="613"/>
      <c r="N38" s="613"/>
      <c r="O38" s="613"/>
      <c r="P38" s="613"/>
      <c r="Q38" s="614"/>
      <c r="R38" s="615">
        <v>152182</v>
      </c>
      <c r="S38" s="609"/>
      <c r="T38" s="609"/>
      <c r="U38" s="609"/>
      <c r="V38" s="609"/>
      <c r="W38" s="609"/>
      <c r="X38" s="609"/>
      <c r="Y38" s="616"/>
      <c r="Z38" s="611">
        <v>0.8</v>
      </c>
      <c r="AA38" s="611"/>
      <c r="AB38" s="611"/>
      <c r="AC38" s="611"/>
      <c r="AD38" s="606" t="s">
        <v>130</v>
      </c>
      <c r="AE38" s="606"/>
      <c r="AF38" s="606"/>
      <c r="AG38" s="606"/>
      <c r="AH38" s="606"/>
      <c r="AI38" s="606"/>
      <c r="AJ38" s="606"/>
      <c r="AK38" s="606"/>
      <c r="AL38" s="617" t="s">
        <v>130</v>
      </c>
      <c r="AM38" s="618"/>
      <c r="AN38" s="618"/>
      <c r="AO38" s="619"/>
      <c r="AQ38" s="686" t="s">
        <v>337</v>
      </c>
      <c r="AR38" s="687"/>
      <c r="AS38" s="687"/>
      <c r="AT38" s="687"/>
      <c r="AU38" s="687"/>
      <c r="AV38" s="687"/>
      <c r="AW38" s="687"/>
      <c r="AX38" s="687"/>
      <c r="AY38" s="688"/>
      <c r="AZ38" s="615">
        <v>376000</v>
      </c>
      <c r="BA38" s="609"/>
      <c r="BB38" s="609"/>
      <c r="BC38" s="609"/>
      <c r="BD38" s="654"/>
      <c r="BE38" s="654"/>
      <c r="BF38" s="658"/>
      <c r="BG38" s="612" t="s">
        <v>338</v>
      </c>
      <c r="BH38" s="613"/>
      <c r="BI38" s="613"/>
      <c r="BJ38" s="613"/>
      <c r="BK38" s="613"/>
      <c r="BL38" s="613"/>
      <c r="BM38" s="613"/>
      <c r="BN38" s="613"/>
      <c r="BO38" s="613"/>
      <c r="BP38" s="613"/>
      <c r="BQ38" s="613"/>
      <c r="BR38" s="613"/>
      <c r="BS38" s="613"/>
      <c r="BT38" s="613"/>
      <c r="BU38" s="614"/>
      <c r="BV38" s="615">
        <v>4800</v>
      </c>
      <c r="BW38" s="609"/>
      <c r="BX38" s="609"/>
      <c r="BY38" s="609"/>
      <c r="BZ38" s="609"/>
      <c r="CA38" s="609"/>
      <c r="CB38" s="610"/>
      <c r="CD38" s="612" t="s">
        <v>339</v>
      </c>
      <c r="CE38" s="613"/>
      <c r="CF38" s="613"/>
      <c r="CG38" s="613"/>
      <c r="CH38" s="613"/>
      <c r="CI38" s="613"/>
      <c r="CJ38" s="613"/>
      <c r="CK38" s="613"/>
      <c r="CL38" s="613"/>
      <c r="CM38" s="613"/>
      <c r="CN38" s="613"/>
      <c r="CO38" s="613"/>
      <c r="CP38" s="613"/>
      <c r="CQ38" s="614"/>
      <c r="CR38" s="615">
        <v>1539056</v>
      </c>
      <c r="CS38" s="609"/>
      <c r="CT38" s="609"/>
      <c r="CU38" s="609"/>
      <c r="CV38" s="609"/>
      <c r="CW38" s="609"/>
      <c r="CX38" s="609"/>
      <c r="CY38" s="616"/>
      <c r="CZ38" s="617">
        <v>8</v>
      </c>
      <c r="DA38" s="650"/>
      <c r="DB38" s="650"/>
      <c r="DC38" s="653"/>
      <c r="DD38" s="608">
        <v>1221747</v>
      </c>
      <c r="DE38" s="609"/>
      <c r="DF38" s="609"/>
      <c r="DG38" s="609"/>
      <c r="DH38" s="609"/>
      <c r="DI38" s="609"/>
      <c r="DJ38" s="609"/>
      <c r="DK38" s="616"/>
      <c r="DL38" s="608">
        <v>1197867</v>
      </c>
      <c r="DM38" s="609"/>
      <c r="DN38" s="609"/>
      <c r="DO38" s="609"/>
      <c r="DP38" s="609"/>
      <c r="DQ38" s="609"/>
      <c r="DR38" s="609"/>
      <c r="DS38" s="609"/>
      <c r="DT38" s="609"/>
      <c r="DU38" s="609"/>
      <c r="DV38" s="616"/>
      <c r="DW38" s="617">
        <v>10.3</v>
      </c>
      <c r="DX38" s="650"/>
      <c r="DY38" s="650"/>
      <c r="DZ38" s="650"/>
      <c r="EA38" s="650"/>
      <c r="EB38" s="650"/>
      <c r="EC38" s="651"/>
    </row>
    <row r="39" spans="2:133" ht="11.25" customHeight="1">
      <c r="B39" s="612" t="s">
        <v>340</v>
      </c>
      <c r="C39" s="613"/>
      <c r="D39" s="613"/>
      <c r="E39" s="613"/>
      <c r="F39" s="613"/>
      <c r="G39" s="613"/>
      <c r="H39" s="613"/>
      <c r="I39" s="613"/>
      <c r="J39" s="613"/>
      <c r="K39" s="613"/>
      <c r="L39" s="613"/>
      <c r="M39" s="613"/>
      <c r="N39" s="613"/>
      <c r="O39" s="613"/>
      <c r="P39" s="613"/>
      <c r="Q39" s="614"/>
      <c r="R39" s="615">
        <v>211957</v>
      </c>
      <c r="S39" s="609"/>
      <c r="T39" s="609"/>
      <c r="U39" s="609"/>
      <c r="V39" s="609"/>
      <c r="W39" s="609"/>
      <c r="X39" s="609"/>
      <c r="Y39" s="616"/>
      <c r="Z39" s="611">
        <v>1.1000000000000001</v>
      </c>
      <c r="AA39" s="611"/>
      <c r="AB39" s="611"/>
      <c r="AC39" s="611"/>
      <c r="AD39" s="606">
        <v>17618</v>
      </c>
      <c r="AE39" s="606"/>
      <c r="AF39" s="606"/>
      <c r="AG39" s="606"/>
      <c r="AH39" s="606"/>
      <c r="AI39" s="606"/>
      <c r="AJ39" s="606"/>
      <c r="AK39" s="606"/>
      <c r="AL39" s="617">
        <v>0.2</v>
      </c>
      <c r="AM39" s="618"/>
      <c r="AN39" s="618"/>
      <c r="AO39" s="619"/>
      <c r="AQ39" s="686" t="s">
        <v>341</v>
      </c>
      <c r="AR39" s="687"/>
      <c r="AS39" s="687"/>
      <c r="AT39" s="687"/>
      <c r="AU39" s="687"/>
      <c r="AV39" s="687"/>
      <c r="AW39" s="687"/>
      <c r="AX39" s="687"/>
      <c r="AY39" s="688"/>
      <c r="AZ39" s="615">
        <v>356000</v>
      </c>
      <c r="BA39" s="609"/>
      <c r="BB39" s="609"/>
      <c r="BC39" s="609"/>
      <c r="BD39" s="654"/>
      <c r="BE39" s="654"/>
      <c r="BF39" s="658"/>
      <c r="BG39" s="612" t="s">
        <v>342</v>
      </c>
      <c r="BH39" s="613"/>
      <c r="BI39" s="613"/>
      <c r="BJ39" s="613"/>
      <c r="BK39" s="613"/>
      <c r="BL39" s="613"/>
      <c r="BM39" s="613"/>
      <c r="BN39" s="613"/>
      <c r="BO39" s="613"/>
      <c r="BP39" s="613"/>
      <c r="BQ39" s="613"/>
      <c r="BR39" s="613"/>
      <c r="BS39" s="613"/>
      <c r="BT39" s="613"/>
      <c r="BU39" s="614"/>
      <c r="BV39" s="615">
        <v>7882</v>
      </c>
      <c r="BW39" s="609"/>
      <c r="BX39" s="609"/>
      <c r="BY39" s="609"/>
      <c r="BZ39" s="609"/>
      <c r="CA39" s="609"/>
      <c r="CB39" s="610"/>
      <c r="CD39" s="612" t="s">
        <v>343</v>
      </c>
      <c r="CE39" s="613"/>
      <c r="CF39" s="613"/>
      <c r="CG39" s="613"/>
      <c r="CH39" s="613"/>
      <c r="CI39" s="613"/>
      <c r="CJ39" s="613"/>
      <c r="CK39" s="613"/>
      <c r="CL39" s="613"/>
      <c r="CM39" s="613"/>
      <c r="CN39" s="613"/>
      <c r="CO39" s="613"/>
      <c r="CP39" s="613"/>
      <c r="CQ39" s="614"/>
      <c r="CR39" s="615">
        <v>935959</v>
      </c>
      <c r="CS39" s="654"/>
      <c r="CT39" s="654"/>
      <c r="CU39" s="654"/>
      <c r="CV39" s="654"/>
      <c r="CW39" s="654"/>
      <c r="CX39" s="654"/>
      <c r="CY39" s="655"/>
      <c r="CZ39" s="617">
        <v>4.8</v>
      </c>
      <c r="DA39" s="650"/>
      <c r="DB39" s="650"/>
      <c r="DC39" s="653"/>
      <c r="DD39" s="608">
        <v>407311</v>
      </c>
      <c r="DE39" s="654"/>
      <c r="DF39" s="654"/>
      <c r="DG39" s="654"/>
      <c r="DH39" s="654"/>
      <c r="DI39" s="654"/>
      <c r="DJ39" s="654"/>
      <c r="DK39" s="655"/>
      <c r="DL39" s="608" t="s">
        <v>130</v>
      </c>
      <c r="DM39" s="654"/>
      <c r="DN39" s="654"/>
      <c r="DO39" s="654"/>
      <c r="DP39" s="654"/>
      <c r="DQ39" s="654"/>
      <c r="DR39" s="654"/>
      <c r="DS39" s="654"/>
      <c r="DT39" s="654"/>
      <c r="DU39" s="654"/>
      <c r="DV39" s="655"/>
      <c r="DW39" s="617" t="s">
        <v>130</v>
      </c>
      <c r="DX39" s="650"/>
      <c r="DY39" s="650"/>
      <c r="DZ39" s="650"/>
      <c r="EA39" s="650"/>
      <c r="EB39" s="650"/>
      <c r="EC39" s="651"/>
    </row>
    <row r="40" spans="2:133" ht="11.25" customHeight="1">
      <c r="B40" s="612" t="s">
        <v>344</v>
      </c>
      <c r="C40" s="613"/>
      <c r="D40" s="613"/>
      <c r="E40" s="613"/>
      <c r="F40" s="613"/>
      <c r="G40" s="613"/>
      <c r="H40" s="613"/>
      <c r="I40" s="613"/>
      <c r="J40" s="613"/>
      <c r="K40" s="613"/>
      <c r="L40" s="613"/>
      <c r="M40" s="613"/>
      <c r="N40" s="613"/>
      <c r="O40" s="613"/>
      <c r="P40" s="613"/>
      <c r="Q40" s="614"/>
      <c r="R40" s="615">
        <v>1615900</v>
      </c>
      <c r="S40" s="609"/>
      <c r="T40" s="609"/>
      <c r="U40" s="609"/>
      <c r="V40" s="609"/>
      <c r="W40" s="609"/>
      <c r="X40" s="609"/>
      <c r="Y40" s="616"/>
      <c r="Z40" s="611">
        <v>8.1999999999999993</v>
      </c>
      <c r="AA40" s="611"/>
      <c r="AB40" s="611"/>
      <c r="AC40" s="611"/>
      <c r="AD40" s="606" t="s">
        <v>130</v>
      </c>
      <c r="AE40" s="606"/>
      <c r="AF40" s="606"/>
      <c r="AG40" s="606"/>
      <c r="AH40" s="606"/>
      <c r="AI40" s="606"/>
      <c r="AJ40" s="606"/>
      <c r="AK40" s="606"/>
      <c r="AL40" s="617" t="s">
        <v>130</v>
      </c>
      <c r="AM40" s="618"/>
      <c r="AN40" s="618"/>
      <c r="AO40" s="619"/>
      <c r="AQ40" s="686" t="s">
        <v>345</v>
      </c>
      <c r="AR40" s="687"/>
      <c r="AS40" s="687"/>
      <c r="AT40" s="687"/>
      <c r="AU40" s="687"/>
      <c r="AV40" s="687"/>
      <c r="AW40" s="687"/>
      <c r="AX40" s="687"/>
      <c r="AY40" s="688"/>
      <c r="AZ40" s="615">
        <v>11590</v>
      </c>
      <c r="BA40" s="609"/>
      <c r="BB40" s="609"/>
      <c r="BC40" s="609"/>
      <c r="BD40" s="654"/>
      <c r="BE40" s="654"/>
      <c r="BF40" s="658"/>
      <c r="BG40" s="670" t="s">
        <v>346</v>
      </c>
      <c r="BH40" s="671"/>
      <c r="BI40" s="671"/>
      <c r="BJ40" s="671"/>
      <c r="BK40" s="671"/>
      <c r="BL40" s="359"/>
      <c r="BM40" s="613" t="s">
        <v>347</v>
      </c>
      <c r="BN40" s="613"/>
      <c r="BO40" s="613"/>
      <c r="BP40" s="613"/>
      <c r="BQ40" s="613"/>
      <c r="BR40" s="613"/>
      <c r="BS40" s="613"/>
      <c r="BT40" s="613"/>
      <c r="BU40" s="614"/>
      <c r="BV40" s="615">
        <v>96</v>
      </c>
      <c r="BW40" s="609"/>
      <c r="BX40" s="609"/>
      <c r="BY40" s="609"/>
      <c r="BZ40" s="609"/>
      <c r="CA40" s="609"/>
      <c r="CB40" s="610"/>
      <c r="CD40" s="612" t="s">
        <v>348</v>
      </c>
      <c r="CE40" s="613"/>
      <c r="CF40" s="613"/>
      <c r="CG40" s="613"/>
      <c r="CH40" s="613"/>
      <c r="CI40" s="613"/>
      <c r="CJ40" s="613"/>
      <c r="CK40" s="613"/>
      <c r="CL40" s="613"/>
      <c r="CM40" s="613"/>
      <c r="CN40" s="613"/>
      <c r="CO40" s="613"/>
      <c r="CP40" s="613"/>
      <c r="CQ40" s="614"/>
      <c r="CR40" s="615">
        <v>108585</v>
      </c>
      <c r="CS40" s="609"/>
      <c r="CT40" s="609"/>
      <c r="CU40" s="609"/>
      <c r="CV40" s="609"/>
      <c r="CW40" s="609"/>
      <c r="CX40" s="609"/>
      <c r="CY40" s="616"/>
      <c r="CZ40" s="617">
        <v>0.6</v>
      </c>
      <c r="DA40" s="650"/>
      <c r="DB40" s="650"/>
      <c r="DC40" s="653"/>
      <c r="DD40" s="608">
        <v>24</v>
      </c>
      <c r="DE40" s="609"/>
      <c r="DF40" s="609"/>
      <c r="DG40" s="609"/>
      <c r="DH40" s="609"/>
      <c r="DI40" s="609"/>
      <c r="DJ40" s="609"/>
      <c r="DK40" s="616"/>
      <c r="DL40" s="608" t="s">
        <v>130</v>
      </c>
      <c r="DM40" s="609"/>
      <c r="DN40" s="609"/>
      <c r="DO40" s="609"/>
      <c r="DP40" s="609"/>
      <c r="DQ40" s="609"/>
      <c r="DR40" s="609"/>
      <c r="DS40" s="609"/>
      <c r="DT40" s="609"/>
      <c r="DU40" s="609"/>
      <c r="DV40" s="616"/>
      <c r="DW40" s="617" t="s">
        <v>130</v>
      </c>
      <c r="DX40" s="650"/>
      <c r="DY40" s="650"/>
      <c r="DZ40" s="650"/>
      <c r="EA40" s="650"/>
      <c r="EB40" s="650"/>
      <c r="EC40" s="651"/>
    </row>
    <row r="41" spans="2:133" ht="11.25" customHeight="1">
      <c r="B41" s="612" t="s">
        <v>349</v>
      </c>
      <c r="C41" s="613"/>
      <c r="D41" s="613"/>
      <c r="E41" s="613"/>
      <c r="F41" s="613"/>
      <c r="G41" s="613"/>
      <c r="H41" s="613"/>
      <c r="I41" s="613"/>
      <c r="J41" s="613"/>
      <c r="K41" s="613"/>
      <c r="L41" s="613"/>
      <c r="M41" s="613"/>
      <c r="N41" s="613"/>
      <c r="O41" s="613"/>
      <c r="P41" s="613"/>
      <c r="Q41" s="614"/>
      <c r="R41" s="615" t="s">
        <v>130</v>
      </c>
      <c r="S41" s="609"/>
      <c r="T41" s="609"/>
      <c r="U41" s="609"/>
      <c r="V41" s="609"/>
      <c r="W41" s="609"/>
      <c r="X41" s="609"/>
      <c r="Y41" s="616"/>
      <c r="Z41" s="611" t="s">
        <v>130</v>
      </c>
      <c r="AA41" s="611"/>
      <c r="AB41" s="611"/>
      <c r="AC41" s="611"/>
      <c r="AD41" s="606" t="s">
        <v>130</v>
      </c>
      <c r="AE41" s="606"/>
      <c r="AF41" s="606"/>
      <c r="AG41" s="606"/>
      <c r="AH41" s="606"/>
      <c r="AI41" s="606"/>
      <c r="AJ41" s="606"/>
      <c r="AK41" s="606"/>
      <c r="AL41" s="617" t="s">
        <v>130</v>
      </c>
      <c r="AM41" s="618"/>
      <c r="AN41" s="618"/>
      <c r="AO41" s="619"/>
      <c r="AQ41" s="686" t="s">
        <v>350</v>
      </c>
      <c r="AR41" s="687"/>
      <c r="AS41" s="687"/>
      <c r="AT41" s="687"/>
      <c r="AU41" s="687"/>
      <c r="AV41" s="687"/>
      <c r="AW41" s="687"/>
      <c r="AX41" s="687"/>
      <c r="AY41" s="688"/>
      <c r="AZ41" s="615">
        <v>312604</v>
      </c>
      <c r="BA41" s="609"/>
      <c r="BB41" s="609"/>
      <c r="BC41" s="609"/>
      <c r="BD41" s="654"/>
      <c r="BE41" s="654"/>
      <c r="BF41" s="658"/>
      <c r="BG41" s="670"/>
      <c r="BH41" s="671"/>
      <c r="BI41" s="671"/>
      <c r="BJ41" s="671"/>
      <c r="BK41" s="671"/>
      <c r="BL41" s="359"/>
      <c r="BM41" s="613" t="s">
        <v>351</v>
      </c>
      <c r="BN41" s="613"/>
      <c r="BO41" s="613"/>
      <c r="BP41" s="613"/>
      <c r="BQ41" s="613"/>
      <c r="BR41" s="613"/>
      <c r="BS41" s="613"/>
      <c r="BT41" s="613"/>
      <c r="BU41" s="614"/>
      <c r="BV41" s="615" t="s">
        <v>130</v>
      </c>
      <c r="BW41" s="609"/>
      <c r="BX41" s="609"/>
      <c r="BY41" s="609"/>
      <c r="BZ41" s="609"/>
      <c r="CA41" s="609"/>
      <c r="CB41" s="610"/>
      <c r="CD41" s="612" t="s">
        <v>352</v>
      </c>
      <c r="CE41" s="613"/>
      <c r="CF41" s="613"/>
      <c r="CG41" s="613"/>
      <c r="CH41" s="613"/>
      <c r="CI41" s="613"/>
      <c r="CJ41" s="613"/>
      <c r="CK41" s="613"/>
      <c r="CL41" s="613"/>
      <c r="CM41" s="613"/>
      <c r="CN41" s="613"/>
      <c r="CO41" s="613"/>
      <c r="CP41" s="613"/>
      <c r="CQ41" s="614"/>
      <c r="CR41" s="615" t="s">
        <v>130</v>
      </c>
      <c r="CS41" s="654"/>
      <c r="CT41" s="654"/>
      <c r="CU41" s="654"/>
      <c r="CV41" s="654"/>
      <c r="CW41" s="654"/>
      <c r="CX41" s="654"/>
      <c r="CY41" s="655"/>
      <c r="CZ41" s="617" t="s">
        <v>130</v>
      </c>
      <c r="DA41" s="650"/>
      <c r="DB41" s="650"/>
      <c r="DC41" s="653"/>
      <c r="DD41" s="608" t="s">
        <v>130</v>
      </c>
      <c r="DE41" s="654"/>
      <c r="DF41" s="654"/>
      <c r="DG41" s="654"/>
      <c r="DH41" s="654"/>
      <c r="DI41" s="654"/>
      <c r="DJ41" s="654"/>
      <c r="DK41" s="655"/>
      <c r="DL41" s="695"/>
      <c r="DM41" s="696"/>
      <c r="DN41" s="696"/>
      <c r="DO41" s="696"/>
      <c r="DP41" s="696"/>
      <c r="DQ41" s="696"/>
      <c r="DR41" s="696"/>
      <c r="DS41" s="696"/>
      <c r="DT41" s="696"/>
      <c r="DU41" s="696"/>
      <c r="DV41" s="697"/>
      <c r="DW41" s="689"/>
      <c r="DX41" s="690"/>
      <c r="DY41" s="690"/>
      <c r="DZ41" s="690"/>
      <c r="EA41" s="690"/>
      <c r="EB41" s="690"/>
      <c r="EC41" s="691"/>
    </row>
    <row r="42" spans="2:133" ht="11.25" customHeight="1">
      <c r="B42" s="612" t="s">
        <v>353</v>
      </c>
      <c r="C42" s="613"/>
      <c r="D42" s="613"/>
      <c r="E42" s="613"/>
      <c r="F42" s="613"/>
      <c r="G42" s="613"/>
      <c r="H42" s="613"/>
      <c r="I42" s="613"/>
      <c r="J42" s="613"/>
      <c r="K42" s="613"/>
      <c r="L42" s="613"/>
      <c r="M42" s="613"/>
      <c r="N42" s="613"/>
      <c r="O42" s="613"/>
      <c r="P42" s="613"/>
      <c r="Q42" s="614"/>
      <c r="R42" s="615" t="s">
        <v>130</v>
      </c>
      <c r="S42" s="609"/>
      <c r="T42" s="609"/>
      <c r="U42" s="609"/>
      <c r="V42" s="609"/>
      <c r="W42" s="609"/>
      <c r="X42" s="609"/>
      <c r="Y42" s="616"/>
      <c r="Z42" s="611" t="s">
        <v>130</v>
      </c>
      <c r="AA42" s="611"/>
      <c r="AB42" s="611"/>
      <c r="AC42" s="611"/>
      <c r="AD42" s="606" t="s">
        <v>130</v>
      </c>
      <c r="AE42" s="606"/>
      <c r="AF42" s="606"/>
      <c r="AG42" s="606"/>
      <c r="AH42" s="606"/>
      <c r="AI42" s="606"/>
      <c r="AJ42" s="606"/>
      <c r="AK42" s="606"/>
      <c r="AL42" s="617" t="s">
        <v>130</v>
      </c>
      <c r="AM42" s="618"/>
      <c r="AN42" s="618"/>
      <c r="AO42" s="619"/>
      <c r="AQ42" s="692" t="s">
        <v>354</v>
      </c>
      <c r="AR42" s="693"/>
      <c r="AS42" s="693"/>
      <c r="AT42" s="693"/>
      <c r="AU42" s="693"/>
      <c r="AV42" s="693"/>
      <c r="AW42" s="693"/>
      <c r="AX42" s="693"/>
      <c r="AY42" s="694"/>
      <c r="AZ42" s="698">
        <v>1237177</v>
      </c>
      <c r="BA42" s="699"/>
      <c r="BB42" s="699"/>
      <c r="BC42" s="699"/>
      <c r="BD42" s="679"/>
      <c r="BE42" s="679"/>
      <c r="BF42" s="681"/>
      <c r="BG42" s="672"/>
      <c r="BH42" s="673"/>
      <c r="BI42" s="673"/>
      <c r="BJ42" s="673"/>
      <c r="BK42" s="673"/>
      <c r="BL42" s="357"/>
      <c r="BM42" s="645" t="s">
        <v>355</v>
      </c>
      <c r="BN42" s="645"/>
      <c r="BO42" s="645"/>
      <c r="BP42" s="645"/>
      <c r="BQ42" s="645"/>
      <c r="BR42" s="645"/>
      <c r="BS42" s="645"/>
      <c r="BT42" s="645"/>
      <c r="BU42" s="646"/>
      <c r="BV42" s="698">
        <v>363</v>
      </c>
      <c r="BW42" s="699"/>
      <c r="BX42" s="699"/>
      <c r="BY42" s="699"/>
      <c r="BZ42" s="699"/>
      <c r="CA42" s="699"/>
      <c r="CB42" s="700"/>
      <c r="CD42" s="612" t="s">
        <v>356</v>
      </c>
      <c r="CE42" s="613"/>
      <c r="CF42" s="613"/>
      <c r="CG42" s="613"/>
      <c r="CH42" s="613"/>
      <c r="CI42" s="613"/>
      <c r="CJ42" s="613"/>
      <c r="CK42" s="613"/>
      <c r="CL42" s="613"/>
      <c r="CM42" s="613"/>
      <c r="CN42" s="613"/>
      <c r="CO42" s="613"/>
      <c r="CP42" s="613"/>
      <c r="CQ42" s="614"/>
      <c r="CR42" s="615">
        <v>1519950</v>
      </c>
      <c r="CS42" s="654"/>
      <c r="CT42" s="654"/>
      <c r="CU42" s="654"/>
      <c r="CV42" s="654"/>
      <c r="CW42" s="654"/>
      <c r="CX42" s="654"/>
      <c r="CY42" s="655"/>
      <c r="CZ42" s="617">
        <v>7.9</v>
      </c>
      <c r="DA42" s="650"/>
      <c r="DB42" s="650"/>
      <c r="DC42" s="653"/>
      <c r="DD42" s="608">
        <v>173199</v>
      </c>
      <c r="DE42" s="654"/>
      <c r="DF42" s="654"/>
      <c r="DG42" s="654"/>
      <c r="DH42" s="654"/>
      <c r="DI42" s="654"/>
      <c r="DJ42" s="654"/>
      <c r="DK42" s="655"/>
      <c r="DL42" s="695"/>
      <c r="DM42" s="696"/>
      <c r="DN42" s="696"/>
      <c r="DO42" s="696"/>
      <c r="DP42" s="696"/>
      <c r="DQ42" s="696"/>
      <c r="DR42" s="696"/>
      <c r="DS42" s="696"/>
      <c r="DT42" s="696"/>
      <c r="DU42" s="696"/>
      <c r="DV42" s="697"/>
      <c r="DW42" s="689"/>
      <c r="DX42" s="690"/>
      <c r="DY42" s="690"/>
      <c r="DZ42" s="690"/>
      <c r="EA42" s="690"/>
      <c r="EB42" s="690"/>
      <c r="EC42" s="691"/>
    </row>
    <row r="43" spans="2:133" ht="11.25" customHeight="1">
      <c r="B43" s="612" t="s">
        <v>357</v>
      </c>
      <c r="C43" s="613"/>
      <c r="D43" s="613"/>
      <c r="E43" s="613"/>
      <c r="F43" s="613"/>
      <c r="G43" s="613"/>
      <c r="H43" s="613"/>
      <c r="I43" s="613"/>
      <c r="J43" s="613"/>
      <c r="K43" s="613"/>
      <c r="L43" s="613"/>
      <c r="M43" s="613"/>
      <c r="N43" s="613"/>
      <c r="O43" s="613"/>
      <c r="P43" s="613"/>
      <c r="Q43" s="614"/>
      <c r="R43" s="615">
        <v>318800</v>
      </c>
      <c r="S43" s="609"/>
      <c r="T43" s="609"/>
      <c r="U43" s="609"/>
      <c r="V43" s="609"/>
      <c r="W43" s="609"/>
      <c r="X43" s="609"/>
      <c r="Y43" s="616"/>
      <c r="Z43" s="611">
        <v>1.6</v>
      </c>
      <c r="AA43" s="611"/>
      <c r="AB43" s="611"/>
      <c r="AC43" s="611"/>
      <c r="AD43" s="606" t="s">
        <v>130</v>
      </c>
      <c r="AE43" s="606"/>
      <c r="AF43" s="606"/>
      <c r="AG43" s="606"/>
      <c r="AH43" s="606"/>
      <c r="AI43" s="606"/>
      <c r="AJ43" s="606"/>
      <c r="AK43" s="606"/>
      <c r="AL43" s="617" t="s">
        <v>130</v>
      </c>
      <c r="AM43" s="618"/>
      <c r="AN43" s="618"/>
      <c r="AO43" s="619"/>
      <c r="CD43" s="612" t="s">
        <v>358</v>
      </c>
      <c r="CE43" s="613"/>
      <c r="CF43" s="613"/>
      <c r="CG43" s="613"/>
      <c r="CH43" s="613"/>
      <c r="CI43" s="613"/>
      <c r="CJ43" s="613"/>
      <c r="CK43" s="613"/>
      <c r="CL43" s="613"/>
      <c r="CM43" s="613"/>
      <c r="CN43" s="613"/>
      <c r="CO43" s="613"/>
      <c r="CP43" s="613"/>
      <c r="CQ43" s="614"/>
      <c r="CR43" s="615">
        <v>55733</v>
      </c>
      <c r="CS43" s="654"/>
      <c r="CT43" s="654"/>
      <c r="CU43" s="654"/>
      <c r="CV43" s="654"/>
      <c r="CW43" s="654"/>
      <c r="CX43" s="654"/>
      <c r="CY43" s="655"/>
      <c r="CZ43" s="617">
        <v>0.3</v>
      </c>
      <c r="DA43" s="650"/>
      <c r="DB43" s="650"/>
      <c r="DC43" s="653"/>
      <c r="DD43" s="608">
        <v>51060</v>
      </c>
      <c r="DE43" s="654"/>
      <c r="DF43" s="654"/>
      <c r="DG43" s="654"/>
      <c r="DH43" s="654"/>
      <c r="DI43" s="654"/>
      <c r="DJ43" s="654"/>
      <c r="DK43" s="655"/>
      <c r="DL43" s="695"/>
      <c r="DM43" s="696"/>
      <c r="DN43" s="696"/>
      <c r="DO43" s="696"/>
      <c r="DP43" s="696"/>
      <c r="DQ43" s="696"/>
      <c r="DR43" s="696"/>
      <c r="DS43" s="696"/>
      <c r="DT43" s="696"/>
      <c r="DU43" s="696"/>
      <c r="DV43" s="697"/>
      <c r="DW43" s="689"/>
      <c r="DX43" s="690"/>
      <c r="DY43" s="690"/>
      <c r="DZ43" s="690"/>
      <c r="EA43" s="690"/>
      <c r="EB43" s="690"/>
      <c r="EC43" s="691"/>
    </row>
    <row r="44" spans="2:133" ht="11.25" customHeight="1">
      <c r="B44" s="644" t="s">
        <v>359</v>
      </c>
      <c r="C44" s="645"/>
      <c r="D44" s="645"/>
      <c r="E44" s="645"/>
      <c r="F44" s="645"/>
      <c r="G44" s="645"/>
      <c r="H44" s="645"/>
      <c r="I44" s="645"/>
      <c r="J44" s="645"/>
      <c r="K44" s="645"/>
      <c r="L44" s="645"/>
      <c r="M44" s="645"/>
      <c r="N44" s="645"/>
      <c r="O44" s="645"/>
      <c r="P44" s="645"/>
      <c r="Q44" s="646"/>
      <c r="R44" s="698">
        <v>19755536</v>
      </c>
      <c r="S44" s="699"/>
      <c r="T44" s="699"/>
      <c r="U44" s="699"/>
      <c r="V44" s="699"/>
      <c r="W44" s="699"/>
      <c r="X44" s="699"/>
      <c r="Y44" s="701"/>
      <c r="Z44" s="702">
        <v>100</v>
      </c>
      <c r="AA44" s="702"/>
      <c r="AB44" s="702"/>
      <c r="AC44" s="702"/>
      <c r="AD44" s="703">
        <v>11334025</v>
      </c>
      <c r="AE44" s="703"/>
      <c r="AF44" s="703"/>
      <c r="AG44" s="703"/>
      <c r="AH44" s="703"/>
      <c r="AI44" s="703"/>
      <c r="AJ44" s="703"/>
      <c r="AK44" s="703"/>
      <c r="AL44" s="704">
        <v>100</v>
      </c>
      <c r="AM44" s="680"/>
      <c r="AN44" s="680"/>
      <c r="AO44" s="705"/>
      <c r="CD44" s="659" t="s">
        <v>306</v>
      </c>
      <c r="CE44" s="660"/>
      <c r="CF44" s="612" t="s">
        <v>360</v>
      </c>
      <c r="CG44" s="613"/>
      <c r="CH44" s="613"/>
      <c r="CI44" s="613"/>
      <c r="CJ44" s="613"/>
      <c r="CK44" s="613"/>
      <c r="CL44" s="613"/>
      <c r="CM44" s="613"/>
      <c r="CN44" s="613"/>
      <c r="CO44" s="613"/>
      <c r="CP44" s="613"/>
      <c r="CQ44" s="614"/>
      <c r="CR44" s="615">
        <v>1433244</v>
      </c>
      <c r="CS44" s="609"/>
      <c r="CT44" s="609"/>
      <c r="CU44" s="609"/>
      <c r="CV44" s="609"/>
      <c r="CW44" s="609"/>
      <c r="CX44" s="609"/>
      <c r="CY44" s="616"/>
      <c r="CZ44" s="617">
        <v>7.4</v>
      </c>
      <c r="DA44" s="618"/>
      <c r="DB44" s="618"/>
      <c r="DC44" s="632"/>
      <c r="DD44" s="608">
        <v>153076</v>
      </c>
      <c r="DE44" s="609"/>
      <c r="DF44" s="609"/>
      <c r="DG44" s="609"/>
      <c r="DH44" s="609"/>
      <c r="DI44" s="609"/>
      <c r="DJ44" s="609"/>
      <c r="DK44" s="616"/>
      <c r="DL44" s="695"/>
      <c r="DM44" s="696"/>
      <c r="DN44" s="696"/>
      <c r="DO44" s="696"/>
      <c r="DP44" s="696"/>
      <c r="DQ44" s="696"/>
      <c r="DR44" s="696"/>
      <c r="DS44" s="696"/>
      <c r="DT44" s="696"/>
      <c r="DU44" s="696"/>
      <c r="DV44" s="697"/>
      <c r="DW44" s="689"/>
      <c r="DX44" s="690"/>
      <c r="DY44" s="690"/>
      <c r="DZ44" s="690"/>
      <c r="EA44" s="690"/>
      <c r="EB44" s="690"/>
      <c r="EC44" s="691"/>
    </row>
    <row r="45" spans="2:133" ht="11.25" customHeight="1">
      <c r="CD45" s="661"/>
      <c r="CE45" s="662"/>
      <c r="CF45" s="612" t="s">
        <v>361</v>
      </c>
      <c r="CG45" s="613"/>
      <c r="CH45" s="613"/>
      <c r="CI45" s="613"/>
      <c r="CJ45" s="613"/>
      <c r="CK45" s="613"/>
      <c r="CL45" s="613"/>
      <c r="CM45" s="613"/>
      <c r="CN45" s="613"/>
      <c r="CO45" s="613"/>
      <c r="CP45" s="613"/>
      <c r="CQ45" s="614"/>
      <c r="CR45" s="615">
        <v>431606</v>
      </c>
      <c r="CS45" s="654"/>
      <c r="CT45" s="654"/>
      <c r="CU45" s="654"/>
      <c r="CV45" s="654"/>
      <c r="CW45" s="654"/>
      <c r="CX45" s="654"/>
      <c r="CY45" s="655"/>
      <c r="CZ45" s="617">
        <v>2.2000000000000002</v>
      </c>
      <c r="DA45" s="650"/>
      <c r="DB45" s="650"/>
      <c r="DC45" s="653"/>
      <c r="DD45" s="608">
        <v>26193</v>
      </c>
      <c r="DE45" s="654"/>
      <c r="DF45" s="654"/>
      <c r="DG45" s="654"/>
      <c r="DH45" s="654"/>
      <c r="DI45" s="654"/>
      <c r="DJ45" s="654"/>
      <c r="DK45" s="655"/>
      <c r="DL45" s="695"/>
      <c r="DM45" s="696"/>
      <c r="DN45" s="696"/>
      <c r="DO45" s="696"/>
      <c r="DP45" s="696"/>
      <c r="DQ45" s="696"/>
      <c r="DR45" s="696"/>
      <c r="DS45" s="696"/>
      <c r="DT45" s="696"/>
      <c r="DU45" s="696"/>
      <c r="DV45" s="697"/>
      <c r="DW45" s="689"/>
      <c r="DX45" s="690"/>
      <c r="DY45" s="690"/>
      <c r="DZ45" s="690"/>
      <c r="EA45" s="690"/>
      <c r="EB45" s="690"/>
      <c r="EC45" s="691"/>
    </row>
    <row r="46" spans="2:133" ht="11.25" customHeight="1">
      <c r="B46" s="211" t="s">
        <v>362</v>
      </c>
      <c r="CD46" s="661"/>
      <c r="CE46" s="662"/>
      <c r="CF46" s="612" t="s">
        <v>363</v>
      </c>
      <c r="CG46" s="613"/>
      <c r="CH46" s="613"/>
      <c r="CI46" s="613"/>
      <c r="CJ46" s="613"/>
      <c r="CK46" s="613"/>
      <c r="CL46" s="613"/>
      <c r="CM46" s="613"/>
      <c r="CN46" s="613"/>
      <c r="CO46" s="613"/>
      <c r="CP46" s="613"/>
      <c r="CQ46" s="614"/>
      <c r="CR46" s="615">
        <v>974093</v>
      </c>
      <c r="CS46" s="609"/>
      <c r="CT46" s="609"/>
      <c r="CU46" s="609"/>
      <c r="CV46" s="609"/>
      <c r="CW46" s="609"/>
      <c r="CX46" s="609"/>
      <c r="CY46" s="616"/>
      <c r="CZ46" s="617">
        <v>5</v>
      </c>
      <c r="DA46" s="618"/>
      <c r="DB46" s="618"/>
      <c r="DC46" s="632"/>
      <c r="DD46" s="608">
        <v>126622</v>
      </c>
      <c r="DE46" s="609"/>
      <c r="DF46" s="609"/>
      <c r="DG46" s="609"/>
      <c r="DH46" s="609"/>
      <c r="DI46" s="609"/>
      <c r="DJ46" s="609"/>
      <c r="DK46" s="616"/>
      <c r="DL46" s="695"/>
      <c r="DM46" s="696"/>
      <c r="DN46" s="696"/>
      <c r="DO46" s="696"/>
      <c r="DP46" s="696"/>
      <c r="DQ46" s="696"/>
      <c r="DR46" s="696"/>
      <c r="DS46" s="696"/>
      <c r="DT46" s="696"/>
      <c r="DU46" s="696"/>
      <c r="DV46" s="697"/>
      <c r="DW46" s="689"/>
      <c r="DX46" s="690"/>
      <c r="DY46" s="690"/>
      <c r="DZ46" s="690"/>
      <c r="EA46" s="690"/>
      <c r="EB46" s="690"/>
      <c r="EC46" s="691"/>
    </row>
    <row r="47" spans="2:133" ht="11.25" customHeight="1">
      <c r="B47" s="706" t="s">
        <v>364</v>
      </c>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06"/>
      <c r="AQ47" s="706"/>
      <c r="AR47" s="706"/>
      <c r="AS47" s="706"/>
      <c r="AT47" s="706"/>
      <c r="AU47" s="706"/>
      <c r="AV47" s="706"/>
      <c r="AW47" s="706"/>
      <c r="AX47" s="706"/>
      <c r="AY47" s="706"/>
      <c r="AZ47" s="706"/>
      <c r="BA47" s="706"/>
      <c r="BB47" s="706"/>
      <c r="BC47" s="706"/>
      <c r="BD47" s="706"/>
      <c r="BE47" s="706"/>
      <c r="BF47" s="706"/>
      <c r="BG47" s="706"/>
      <c r="BH47" s="706"/>
      <c r="BI47" s="706"/>
      <c r="BJ47" s="706"/>
      <c r="BK47" s="706"/>
      <c r="BL47" s="706"/>
      <c r="BM47" s="706"/>
      <c r="BN47" s="706"/>
      <c r="BO47" s="706"/>
      <c r="BP47" s="706"/>
      <c r="BQ47" s="706"/>
      <c r="BR47" s="706"/>
      <c r="BS47" s="706"/>
      <c r="BT47" s="706"/>
      <c r="BU47" s="706"/>
      <c r="BV47" s="706"/>
      <c r="BW47" s="706"/>
      <c r="BX47" s="706"/>
      <c r="BY47" s="706"/>
      <c r="BZ47" s="706"/>
      <c r="CA47" s="706"/>
      <c r="CB47" s="706"/>
      <c r="CD47" s="661"/>
      <c r="CE47" s="662"/>
      <c r="CF47" s="612" t="s">
        <v>365</v>
      </c>
      <c r="CG47" s="613"/>
      <c r="CH47" s="613"/>
      <c r="CI47" s="613"/>
      <c r="CJ47" s="613"/>
      <c r="CK47" s="613"/>
      <c r="CL47" s="613"/>
      <c r="CM47" s="613"/>
      <c r="CN47" s="613"/>
      <c r="CO47" s="613"/>
      <c r="CP47" s="613"/>
      <c r="CQ47" s="614"/>
      <c r="CR47" s="615">
        <v>86706</v>
      </c>
      <c r="CS47" s="654"/>
      <c r="CT47" s="654"/>
      <c r="CU47" s="654"/>
      <c r="CV47" s="654"/>
      <c r="CW47" s="654"/>
      <c r="CX47" s="654"/>
      <c r="CY47" s="655"/>
      <c r="CZ47" s="617">
        <v>0.4</v>
      </c>
      <c r="DA47" s="650"/>
      <c r="DB47" s="650"/>
      <c r="DC47" s="653"/>
      <c r="DD47" s="608">
        <v>20123</v>
      </c>
      <c r="DE47" s="654"/>
      <c r="DF47" s="654"/>
      <c r="DG47" s="654"/>
      <c r="DH47" s="654"/>
      <c r="DI47" s="654"/>
      <c r="DJ47" s="654"/>
      <c r="DK47" s="655"/>
      <c r="DL47" s="695"/>
      <c r="DM47" s="696"/>
      <c r="DN47" s="696"/>
      <c r="DO47" s="696"/>
      <c r="DP47" s="696"/>
      <c r="DQ47" s="696"/>
      <c r="DR47" s="696"/>
      <c r="DS47" s="696"/>
      <c r="DT47" s="696"/>
      <c r="DU47" s="696"/>
      <c r="DV47" s="697"/>
      <c r="DW47" s="689"/>
      <c r="DX47" s="690"/>
      <c r="DY47" s="690"/>
      <c r="DZ47" s="690"/>
      <c r="EA47" s="690"/>
      <c r="EB47" s="690"/>
      <c r="EC47" s="691"/>
    </row>
    <row r="48" spans="2:133" ht="11.25">
      <c r="B48" s="706" t="s">
        <v>366</v>
      </c>
      <c r="C48" s="706"/>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c r="AI48" s="706"/>
      <c r="AJ48" s="706"/>
      <c r="AK48" s="706"/>
      <c r="AL48" s="706"/>
      <c r="AM48" s="706"/>
      <c r="AN48" s="706"/>
      <c r="AO48" s="706"/>
      <c r="AP48" s="706"/>
      <c r="AQ48" s="706"/>
      <c r="AR48" s="706"/>
      <c r="AS48" s="706"/>
      <c r="AT48" s="706"/>
      <c r="AU48" s="706"/>
      <c r="AV48" s="706"/>
      <c r="AW48" s="706"/>
      <c r="AX48" s="706"/>
      <c r="AY48" s="706"/>
      <c r="AZ48" s="706"/>
      <c r="BA48" s="706"/>
      <c r="BB48" s="706"/>
      <c r="BC48" s="706"/>
      <c r="BD48" s="706"/>
      <c r="BE48" s="706"/>
      <c r="BF48" s="706"/>
      <c r="BG48" s="706"/>
      <c r="BH48" s="706"/>
      <c r="BI48" s="706"/>
      <c r="BJ48" s="706"/>
      <c r="BK48" s="706"/>
      <c r="BL48" s="706"/>
      <c r="BM48" s="706"/>
      <c r="BN48" s="706"/>
      <c r="BO48" s="706"/>
      <c r="BP48" s="706"/>
      <c r="BQ48" s="706"/>
      <c r="BR48" s="706"/>
      <c r="BS48" s="706"/>
      <c r="BT48" s="706"/>
      <c r="BU48" s="706"/>
      <c r="BV48" s="706"/>
      <c r="BW48" s="706"/>
      <c r="BX48" s="706"/>
      <c r="BY48" s="706"/>
      <c r="BZ48" s="706"/>
      <c r="CA48" s="706"/>
      <c r="CB48" s="706"/>
      <c r="CD48" s="663"/>
      <c r="CE48" s="664"/>
      <c r="CF48" s="612" t="s">
        <v>367</v>
      </c>
      <c r="CG48" s="613"/>
      <c r="CH48" s="613"/>
      <c r="CI48" s="613"/>
      <c r="CJ48" s="613"/>
      <c r="CK48" s="613"/>
      <c r="CL48" s="613"/>
      <c r="CM48" s="613"/>
      <c r="CN48" s="613"/>
      <c r="CO48" s="613"/>
      <c r="CP48" s="613"/>
      <c r="CQ48" s="614"/>
      <c r="CR48" s="615" t="s">
        <v>130</v>
      </c>
      <c r="CS48" s="609"/>
      <c r="CT48" s="609"/>
      <c r="CU48" s="609"/>
      <c r="CV48" s="609"/>
      <c r="CW48" s="609"/>
      <c r="CX48" s="609"/>
      <c r="CY48" s="616"/>
      <c r="CZ48" s="617" t="s">
        <v>130</v>
      </c>
      <c r="DA48" s="618"/>
      <c r="DB48" s="618"/>
      <c r="DC48" s="632"/>
      <c r="DD48" s="608" t="s">
        <v>130</v>
      </c>
      <c r="DE48" s="609"/>
      <c r="DF48" s="609"/>
      <c r="DG48" s="609"/>
      <c r="DH48" s="609"/>
      <c r="DI48" s="609"/>
      <c r="DJ48" s="609"/>
      <c r="DK48" s="616"/>
      <c r="DL48" s="695"/>
      <c r="DM48" s="696"/>
      <c r="DN48" s="696"/>
      <c r="DO48" s="696"/>
      <c r="DP48" s="696"/>
      <c r="DQ48" s="696"/>
      <c r="DR48" s="696"/>
      <c r="DS48" s="696"/>
      <c r="DT48" s="696"/>
      <c r="DU48" s="696"/>
      <c r="DV48" s="697"/>
      <c r="DW48" s="689"/>
      <c r="DX48" s="690"/>
      <c r="DY48" s="690"/>
      <c r="DZ48" s="690"/>
      <c r="EA48" s="690"/>
      <c r="EB48" s="690"/>
      <c r="EC48" s="691"/>
    </row>
    <row r="49" spans="2:133" ht="11.25" customHeight="1">
      <c r="B49" s="358"/>
      <c r="CD49" s="644" t="s">
        <v>368</v>
      </c>
      <c r="CE49" s="645"/>
      <c r="CF49" s="645"/>
      <c r="CG49" s="645"/>
      <c r="CH49" s="645"/>
      <c r="CI49" s="645"/>
      <c r="CJ49" s="645"/>
      <c r="CK49" s="645"/>
      <c r="CL49" s="645"/>
      <c r="CM49" s="645"/>
      <c r="CN49" s="645"/>
      <c r="CO49" s="645"/>
      <c r="CP49" s="645"/>
      <c r="CQ49" s="646"/>
      <c r="CR49" s="698">
        <v>19318292</v>
      </c>
      <c r="CS49" s="679"/>
      <c r="CT49" s="679"/>
      <c r="CU49" s="679"/>
      <c r="CV49" s="679"/>
      <c r="CW49" s="679"/>
      <c r="CX49" s="679"/>
      <c r="CY49" s="707"/>
      <c r="CZ49" s="704">
        <v>100</v>
      </c>
      <c r="DA49" s="708"/>
      <c r="DB49" s="708"/>
      <c r="DC49" s="709"/>
      <c r="DD49" s="710">
        <v>13191932</v>
      </c>
      <c r="DE49" s="679"/>
      <c r="DF49" s="679"/>
      <c r="DG49" s="679"/>
      <c r="DH49" s="679"/>
      <c r="DI49" s="679"/>
      <c r="DJ49" s="679"/>
      <c r="DK49" s="707"/>
      <c r="DL49" s="711"/>
      <c r="DM49" s="712"/>
      <c r="DN49" s="712"/>
      <c r="DO49" s="712"/>
      <c r="DP49" s="712"/>
      <c r="DQ49" s="712"/>
      <c r="DR49" s="712"/>
      <c r="DS49" s="712"/>
      <c r="DT49" s="712"/>
      <c r="DU49" s="712"/>
      <c r="DV49" s="713"/>
      <c r="DW49" s="714"/>
      <c r="DX49" s="715"/>
      <c r="DY49" s="715"/>
      <c r="DZ49" s="715"/>
      <c r="EA49" s="715"/>
      <c r="EB49" s="715"/>
      <c r="EC49" s="716"/>
    </row>
    <row r="50" spans="2:133" ht="11.25" hidden="1">
      <c r="B50" s="358"/>
    </row>
  </sheetData>
  <sheetProtection password="C5BB" sheet="1" objects="1" scenarios="1"/>
  <mergeCells count="618">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DD44:DK44"/>
    <mergeCell ref="DL44:DV44"/>
    <mergeCell ref="DW44:EC44"/>
    <mergeCell ref="DW46:EC46"/>
    <mergeCell ref="CF45:CQ45"/>
    <mergeCell ref="CR45:CY45"/>
    <mergeCell ref="CZ45:DC45"/>
    <mergeCell ref="DD45:DK45"/>
    <mergeCell ref="DL45:DV45"/>
    <mergeCell ref="DW45:EC45"/>
    <mergeCell ref="B44:Q44"/>
    <mergeCell ref="R44:Y44"/>
    <mergeCell ref="Z44:AC44"/>
    <mergeCell ref="AD44:AK44"/>
    <mergeCell ref="AL44:AO44"/>
    <mergeCell ref="CD44:CE48"/>
    <mergeCell ref="CF44:CQ44"/>
    <mergeCell ref="CR44:CY44"/>
    <mergeCell ref="CZ44:DC44"/>
    <mergeCell ref="CR47:CY47"/>
    <mergeCell ref="CZ47:DC47"/>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L41:DV41"/>
    <mergeCell ref="DL42:DV42"/>
    <mergeCell ref="BM41:BU41"/>
    <mergeCell ref="BV41:CB41"/>
    <mergeCell ref="BV40:CB40"/>
    <mergeCell ref="BV38:CB38"/>
    <mergeCell ref="AQ40:AY40"/>
    <mergeCell ref="AZ40:BF40"/>
    <mergeCell ref="BG40:BK42"/>
    <mergeCell ref="BM40:BU40"/>
    <mergeCell ref="DL40:DV40"/>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8:BF38"/>
    <mergeCell ref="AZ37:BF37"/>
    <mergeCell ref="DL38:DV38"/>
    <mergeCell ref="DW38:EC38"/>
    <mergeCell ref="CD36:CQ36"/>
    <mergeCell ref="CR36:CY36"/>
    <mergeCell ref="CZ36:DC36"/>
    <mergeCell ref="DD36:DK36"/>
    <mergeCell ref="DL36:DV36"/>
    <mergeCell ref="DW36:EC36"/>
    <mergeCell ref="CR37:CY37"/>
    <mergeCell ref="CZ37:D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B26:Q26"/>
    <mergeCell ref="R26:Y26"/>
    <mergeCell ref="Z26:AC26"/>
    <mergeCell ref="AD26:AK26"/>
    <mergeCell ref="AL26:AO26"/>
    <mergeCell ref="AP26:BF26"/>
    <mergeCell ref="BG26:BN26"/>
    <mergeCell ref="BO26:BR26"/>
    <mergeCell ref="CZ26:DC26"/>
    <mergeCell ref="DD26:DK26"/>
    <mergeCell ref="DD24:DK24"/>
    <mergeCell ref="DL24:DV24"/>
    <mergeCell ref="DW24:EC24"/>
    <mergeCell ref="B25:Q25"/>
    <mergeCell ref="R25:Y25"/>
    <mergeCell ref="Z25:AC25"/>
    <mergeCell ref="AD25:AK25"/>
    <mergeCell ref="AL25:AO25"/>
    <mergeCell ref="AP25:BF25"/>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DQ18:EC18"/>
    <mergeCell ref="BO18:BR18"/>
    <mergeCell ref="BS18:CB18"/>
    <mergeCell ref="CZ17:DC17"/>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DQ12:EC12"/>
    <mergeCell ref="BO12:BR12"/>
    <mergeCell ref="BS12:CB12"/>
    <mergeCell ref="CZ11:DC11"/>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DQ6:EC6"/>
    <mergeCell ref="BO6:BR6"/>
    <mergeCell ref="BS6:CB6"/>
    <mergeCell ref="CZ5:DC5"/>
    <mergeCell ref="DD5:DP5"/>
    <mergeCell ref="DQ5:EC5"/>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17" t="s">
        <v>369</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370</v>
      </c>
      <c r="DK2" s="719"/>
      <c r="DL2" s="719"/>
      <c r="DM2" s="719"/>
      <c r="DN2" s="719"/>
      <c r="DO2" s="720"/>
      <c r="DP2" s="219"/>
      <c r="DQ2" s="718" t="s">
        <v>371</v>
      </c>
      <c r="DR2" s="719"/>
      <c r="DS2" s="719"/>
      <c r="DT2" s="719"/>
      <c r="DU2" s="719"/>
      <c r="DV2" s="719"/>
      <c r="DW2" s="719"/>
      <c r="DX2" s="719"/>
      <c r="DY2" s="719"/>
      <c r="DZ2" s="720"/>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721" t="s">
        <v>372</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373</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c r="A5" s="723" t="s">
        <v>374</v>
      </c>
      <c r="B5" s="724"/>
      <c r="C5" s="724"/>
      <c r="D5" s="724"/>
      <c r="E5" s="724"/>
      <c r="F5" s="724"/>
      <c r="G5" s="724"/>
      <c r="H5" s="724"/>
      <c r="I5" s="724"/>
      <c r="J5" s="724"/>
      <c r="K5" s="724"/>
      <c r="L5" s="724"/>
      <c r="M5" s="724"/>
      <c r="N5" s="724"/>
      <c r="O5" s="724"/>
      <c r="P5" s="725"/>
      <c r="Q5" s="729" t="s">
        <v>375</v>
      </c>
      <c r="R5" s="730"/>
      <c r="S5" s="730"/>
      <c r="T5" s="730"/>
      <c r="U5" s="731"/>
      <c r="V5" s="729" t="s">
        <v>376</v>
      </c>
      <c r="W5" s="730"/>
      <c r="X5" s="730"/>
      <c r="Y5" s="730"/>
      <c r="Z5" s="731"/>
      <c r="AA5" s="729" t="s">
        <v>377</v>
      </c>
      <c r="AB5" s="730"/>
      <c r="AC5" s="730"/>
      <c r="AD5" s="730"/>
      <c r="AE5" s="730"/>
      <c r="AF5" s="735" t="s">
        <v>378</v>
      </c>
      <c r="AG5" s="730"/>
      <c r="AH5" s="730"/>
      <c r="AI5" s="730"/>
      <c r="AJ5" s="736"/>
      <c r="AK5" s="730" t="s">
        <v>379</v>
      </c>
      <c r="AL5" s="730"/>
      <c r="AM5" s="730"/>
      <c r="AN5" s="730"/>
      <c r="AO5" s="731"/>
      <c r="AP5" s="729" t="s">
        <v>380</v>
      </c>
      <c r="AQ5" s="730"/>
      <c r="AR5" s="730"/>
      <c r="AS5" s="730"/>
      <c r="AT5" s="731"/>
      <c r="AU5" s="729" t="s">
        <v>381</v>
      </c>
      <c r="AV5" s="730"/>
      <c r="AW5" s="730"/>
      <c r="AX5" s="730"/>
      <c r="AY5" s="736"/>
      <c r="AZ5" s="223"/>
      <c r="BA5" s="223"/>
      <c r="BB5" s="223"/>
      <c r="BC5" s="223"/>
      <c r="BD5" s="223"/>
      <c r="BE5" s="224"/>
      <c r="BF5" s="224"/>
      <c r="BG5" s="224"/>
      <c r="BH5" s="224"/>
      <c r="BI5" s="224"/>
      <c r="BJ5" s="224"/>
      <c r="BK5" s="224"/>
      <c r="BL5" s="224"/>
      <c r="BM5" s="224"/>
      <c r="BN5" s="224"/>
      <c r="BO5" s="224"/>
      <c r="BP5" s="224"/>
      <c r="BQ5" s="723" t="s">
        <v>382</v>
      </c>
      <c r="BR5" s="724"/>
      <c r="BS5" s="724"/>
      <c r="BT5" s="724"/>
      <c r="BU5" s="724"/>
      <c r="BV5" s="724"/>
      <c r="BW5" s="724"/>
      <c r="BX5" s="724"/>
      <c r="BY5" s="724"/>
      <c r="BZ5" s="724"/>
      <c r="CA5" s="724"/>
      <c r="CB5" s="724"/>
      <c r="CC5" s="724"/>
      <c r="CD5" s="724"/>
      <c r="CE5" s="724"/>
      <c r="CF5" s="724"/>
      <c r="CG5" s="725"/>
      <c r="CH5" s="729" t="s">
        <v>383</v>
      </c>
      <c r="CI5" s="730"/>
      <c r="CJ5" s="730"/>
      <c r="CK5" s="730"/>
      <c r="CL5" s="731"/>
      <c r="CM5" s="729" t="s">
        <v>384</v>
      </c>
      <c r="CN5" s="730"/>
      <c r="CO5" s="730"/>
      <c r="CP5" s="730"/>
      <c r="CQ5" s="731"/>
      <c r="CR5" s="729" t="s">
        <v>385</v>
      </c>
      <c r="CS5" s="730"/>
      <c r="CT5" s="730"/>
      <c r="CU5" s="730"/>
      <c r="CV5" s="731"/>
      <c r="CW5" s="729" t="s">
        <v>386</v>
      </c>
      <c r="CX5" s="730"/>
      <c r="CY5" s="730"/>
      <c r="CZ5" s="730"/>
      <c r="DA5" s="731"/>
      <c r="DB5" s="729" t="s">
        <v>387</v>
      </c>
      <c r="DC5" s="730"/>
      <c r="DD5" s="730"/>
      <c r="DE5" s="730"/>
      <c r="DF5" s="731"/>
      <c r="DG5" s="759" t="s">
        <v>388</v>
      </c>
      <c r="DH5" s="760"/>
      <c r="DI5" s="760"/>
      <c r="DJ5" s="760"/>
      <c r="DK5" s="761"/>
      <c r="DL5" s="759" t="s">
        <v>389</v>
      </c>
      <c r="DM5" s="760"/>
      <c r="DN5" s="760"/>
      <c r="DO5" s="760"/>
      <c r="DP5" s="761"/>
      <c r="DQ5" s="729" t="s">
        <v>390</v>
      </c>
      <c r="DR5" s="730"/>
      <c r="DS5" s="730"/>
      <c r="DT5" s="730"/>
      <c r="DU5" s="731"/>
      <c r="DV5" s="729" t="s">
        <v>381</v>
      </c>
      <c r="DW5" s="730"/>
      <c r="DX5" s="730"/>
      <c r="DY5" s="730"/>
      <c r="DZ5" s="736"/>
      <c r="EA5" s="225"/>
    </row>
    <row r="6" spans="1:131" s="226" customFormat="1" ht="26.25" customHeight="1" thickBot="1">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c r="A7" s="227">
        <v>1</v>
      </c>
      <c r="B7" s="745" t="s">
        <v>391</v>
      </c>
      <c r="C7" s="746"/>
      <c r="D7" s="746"/>
      <c r="E7" s="746"/>
      <c r="F7" s="746"/>
      <c r="G7" s="746"/>
      <c r="H7" s="746"/>
      <c r="I7" s="746"/>
      <c r="J7" s="746"/>
      <c r="K7" s="746"/>
      <c r="L7" s="746"/>
      <c r="M7" s="746"/>
      <c r="N7" s="746"/>
      <c r="O7" s="746"/>
      <c r="P7" s="747"/>
      <c r="Q7" s="748">
        <v>20587</v>
      </c>
      <c r="R7" s="749"/>
      <c r="S7" s="749"/>
      <c r="T7" s="749"/>
      <c r="U7" s="749"/>
      <c r="V7" s="749">
        <v>19894</v>
      </c>
      <c r="W7" s="749"/>
      <c r="X7" s="749"/>
      <c r="Y7" s="749"/>
      <c r="Z7" s="749"/>
      <c r="AA7" s="749">
        <v>693</v>
      </c>
      <c r="AB7" s="749"/>
      <c r="AC7" s="749"/>
      <c r="AD7" s="749"/>
      <c r="AE7" s="750"/>
      <c r="AF7" s="751">
        <v>650</v>
      </c>
      <c r="AG7" s="752"/>
      <c r="AH7" s="752"/>
      <c r="AI7" s="752"/>
      <c r="AJ7" s="753"/>
      <c r="AK7" s="754">
        <v>347</v>
      </c>
      <c r="AL7" s="755"/>
      <c r="AM7" s="755"/>
      <c r="AN7" s="755"/>
      <c r="AO7" s="755"/>
      <c r="AP7" s="755">
        <v>23416</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620</v>
      </c>
      <c r="BT7" s="743"/>
      <c r="BU7" s="743"/>
      <c r="BV7" s="743"/>
      <c r="BW7" s="743"/>
      <c r="BX7" s="743"/>
      <c r="BY7" s="743"/>
      <c r="BZ7" s="743"/>
      <c r="CA7" s="743"/>
      <c r="CB7" s="743"/>
      <c r="CC7" s="743"/>
      <c r="CD7" s="743"/>
      <c r="CE7" s="743"/>
      <c r="CF7" s="743"/>
      <c r="CG7" s="758"/>
      <c r="CH7" s="739">
        <v>0</v>
      </c>
      <c r="CI7" s="740"/>
      <c r="CJ7" s="740"/>
      <c r="CK7" s="740"/>
      <c r="CL7" s="741"/>
      <c r="CM7" s="739">
        <v>94</v>
      </c>
      <c r="CN7" s="740"/>
      <c r="CO7" s="740"/>
      <c r="CP7" s="740"/>
      <c r="CQ7" s="741"/>
      <c r="CR7" s="739">
        <v>5</v>
      </c>
      <c r="CS7" s="740"/>
      <c r="CT7" s="740"/>
      <c r="CU7" s="740"/>
      <c r="CV7" s="741"/>
      <c r="CW7" s="739" t="s">
        <v>619</v>
      </c>
      <c r="CX7" s="740"/>
      <c r="CY7" s="740"/>
      <c r="CZ7" s="740"/>
      <c r="DA7" s="741"/>
      <c r="DB7" s="739" t="s">
        <v>619</v>
      </c>
      <c r="DC7" s="740"/>
      <c r="DD7" s="740"/>
      <c r="DE7" s="740"/>
      <c r="DF7" s="741"/>
      <c r="DG7" s="739" t="s">
        <v>619</v>
      </c>
      <c r="DH7" s="740"/>
      <c r="DI7" s="740"/>
      <c r="DJ7" s="740"/>
      <c r="DK7" s="741"/>
      <c r="DL7" s="739" t="s">
        <v>619</v>
      </c>
      <c r="DM7" s="740"/>
      <c r="DN7" s="740"/>
      <c r="DO7" s="740"/>
      <c r="DP7" s="741"/>
      <c r="DQ7" s="739" t="s">
        <v>619</v>
      </c>
      <c r="DR7" s="740"/>
      <c r="DS7" s="740"/>
      <c r="DT7" s="740"/>
      <c r="DU7" s="741"/>
      <c r="DV7" s="742"/>
      <c r="DW7" s="743"/>
      <c r="DX7" s="743"/>
      <c r="DY7" s="743"/>
      <c r="DZ7" s="744"/>
      <c r="EA7" s="225"/>
    </row>
    <row r="8" spans="1:131" s="226" customFormat="1" ht="26.25" customHeight="1">
      <c r="A8" s="229">
        <v>2</v>
      </c>
      <c r="B8" s="776" t="s">
        <v>392</v>
      </c>
      <c r="C8" s="777"/>
      <c r="D8" s="777"/>
      <c r="E8" s="777"/>
      <c r="F8" s="777"/>
      <c r="G8" s="777"/>
      <c r="H8" s="777"/>
      <c r="I8" s="777"/>
      <c r="J8" s="777"/>
      <c r="K8" s="777"/>
      <c r="L8" s="777"/>
      <c r="M8" s="777"/>
      <c r="N8" s="777"/>
      <c r="O8" s="777"/>
      <c r="P8" s="778"/>
      <c r="Q8" s="779">
        <v>24</v>
      </c>
      <c r="R8" s="780"/>
      <c r="S8" s="780"/>
      <c r="T8" s="780"/>
      <c r="U8" s="780"/>
      <c r="V8" s="780">
        <v>282</v>
      </c>
      <c r="W8" s="780"/>
      <c r="X8" s="780"/>
      <c r="Y8" s="780"/>
      <c r="Z8" s="780"/>
      <c r="AA8" s="780">
        <v>-258</v>
      </c>
      <c r="AB8" s="780"/>
      <c r="AC8" s="780"/>
      <c r="AD8" s="780"/>
      <c r="AE8" s="781"/>
      <c r="AF8" s="782">
        <v>-258</v>
      </c>
      <c r="AG8" s="783"/>
      <c r="AH8" s="783"/>
      <c r="AI8" s="783"/>
      <c r="AJ8" s="784"/>
      <c r="AK8" s="765">
        <v>6</v>
      </c>
      <c r="AL8" s="766"/>
      <c r="AM8" s="766"/>
      <c r="AN8" s="766"/>
      <c r="AO8" s="766"/>
      <c r="AP8" s="766">
        <v>6</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c r="A9" s="229">
        <v>3</v>
      </c>
      <c r="B9" s="776" t="s">
        <v>393</v>
      </c>
      <c r="C9" s="777"/>
      <c r="D9" s="777"/>
      <c r="E9" s="777"/>
      <c r="F9" s="777"/>
      <c r="G9" s="777"/>
      <c r="H9" s="777"/>
      <c r="I9" s="777"/>
      <c r="J9" s="777"/>
      <c r="K9" s="777"/>
      <c r="L9" s="777"/>
      <c r="M9" s="777"/>
      <c r="N9" s="777"/>
      <c r="O9" s="777"/>
      <c r="P9" s="778"/>
      <c r="Q9" s="779">
        <v>18</v>
      </c>
      <c r="R9" s="780"/>
      <c r="S9" s="780"/>
      <c r="T9" s="780"/>
      <c r="U9" s="780"/>
      <c r="V9" s="780">
        <v>17</v>
      </c>
      <c r="W9" s="780"/>
      <c r="X9" s="780"/>
      <c r="Y9" s="780"/>
      <c r="Z9" s="780"/>
      <c r="AA9" s="780">
        <v>2</v>
      </c>
      <c r="AB9" s="780"/>
      <c r="AC9" s="780"/>
      <c r="AD9" s="780"/>
      <c r="AE9" s="781"/>
      <c r="AF9" s="782">
        <v>2</v>
      </c>
      <c r="AG9" s="783"/>
      <c r="AH9" s="783"/>
      <c r="AI9" s="783"/>
      <c r="AJ9" s="784"/>
      <c r="AK9" s="765" t="s">
        <v>610</v>
      </c>
      <c r="AL9" s="766"/>
      <c r="AM9" s="766"/>
      <c r="AN9" s="766"/>
      <c r="AO9" s="766"/>
      <c r="AP9" s="766" t="s">
        <v>610</v>
      </c>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394</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c r="A23" s="231" t="s">
        <v>395</v>
      </c>
      <c r="B23" s="785" t="s">
        <v>396</v>
      </c>
      <c r="C23" s="786"/>
      <c r="D23" s="786"/>
      <c r="E23" s="786"/>
      <c r="F23" s="786"/>
      <c r="G23" s="786"/>
      <c r="H23" s="786"/>
      <c r="I23" s="786"/>
      <c r="J23" s="786"/>
      <c r="K23" s="786"/>
      <c r="L23" s="786"/>
      <c r="M23" s="786"/>
      <c r="N23" s="786"/>
      <c r="O23" s="786"/>
      <c r="P23" s="787"/>
      <c r="Q23" s="788">
        <v>20624</v>
      </c>
      <c r="R23" s="789"/>
      <c r="S23" s="789"/>
      <c r="T23" s="789"/>
      <c r="U23" s="789"/>
      <c r="V23" s="789">
        <v>20186</v>
      </c>
      <c r="W23" s="789"/>
      <c r="X23" s="789"/>
      <c r="Y23" s="789"/>
      <c r="Z23" s="789"/>
      <c r="AA23" s="789">
        <v>437</v>
      </c>
      <c r="AB23" s="789"/>
      <c r="AC23" s="789"/>
      <c r="AD23" s="789"/>
      <c r="AE23" s="790"/>
      <c r="AF23" s="791">
        <v>394</v>
      </c>
      <c r="AG23" s="789"/>
      <c r="AH23" s="789"/>
      <c r="AI23" s="789"/>
      <c r="AJ23" s="792"/>
      <c r="AK23" s="793"/>
      <c r="AL23" s="794"/>
      <c r="AM23" s="794"/>
      <c r="AN23" s="794"/>
      <c r="AO23" s="794"/>
      <c r="AP23" s="789">
        <v>23423</v>
      </c>
      <c r="AQ23" s="789"/>
      <c r="AR23" s="789"/>
      <c r="AS23" s="789"/>
      <c r="AT23" s="789"/>
      <c r="AU23" s="805"/>
      <c r="AV23" s="805"/>
      <c r="AW23" s="805"/>
      <c r="AX23" s="805"/>
      <c r="AY23" s="806"/>
      <c r="AZ23" s="807" t="s">
        <v>397</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c r="A24" s="804" t="s">
        <v>398</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c r="A25" s="721" t="s">
        <v>399</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c r="A26" s="723" t="s">
        <v>374</v>
      </c>
      <c r="B26" s="724"/>
      <c r="C26" s="724"/>
      <c r="D26" s="724"/>
      <c r="E26" s="724"/>
      <c r="F26" s="724"/>
      <c r="G26" s="724"/>
      <c r="H26" s="724"/>
      <c r="I26" s="724"/>
      <c r="J26" s="724"/>
      <c r="K26" s="724"/>
      <c r="L26" s="724"/>
      <c r="M26" s="724"/>
      <c r="N26" s="724"/>
      <c r="O26" s="724"/>
      <c r="P26" s="725"/>
      <c r="Q26" s="729" t="s">
        <v>400</v>
      </c>
      <c r="R26" s="730"/>
      <c r="S26" s="730"/>
      <c r="T26" s="730"/>
      <c r="U26" s="731"/>
      <c r="V26" s="729" t="s">
        <v>401</v>
      </c>
      <c r="W26" s="730"/>
      <c r="X26" s="730"/>
      <c r="Y26" s="730"/>
      <c r="Z26" s="731"/>
      <c r="AA26" s="729" t="s">
        <v>402</v>
      </c>
      <c r="AB26" s="730"/>
      <c r="AC26" s="730"/>
      <c r="AD26" s="730"/>
      <c r="AE26" s="730"/>
      <c r="AF26" s="810" t="s">
        <v>403</v>
      </c>
      <c r="AG26" s="811"/>
      <c r="AH26" s="811"/>
      <c r="AI26" s="811"/>
      <c r="AJ26" s="812"/>
      <c r="AK26" s="730" t="s">
        <v>404</v>
      </c>
      <c r="AL26" s="730"/>
      <c r="AM26" s="730"/>
      <c r="AN26" s="730"/>
      <c r="AO26" s="731"/>
      <c r="AP26" s="729" t="s">
        <v>405</v>
      </c>
      <c r="AQ26" s="730"/>
      <c r="AR26" s="730"/>
      <c r="AS26" s="730"/>
      <c r="AT26" s="731"/>
      <c r="AU26" s="729" t="s">
        <v>406</v>
      </c>
      <c r="AV26" s="730"/>
      <c r="AW26" s="730"/>
      <c r="AX26" s="730"/>
      <c r="AY26" s="731"/>
      <c r="AZ26" s="729" t="s">
        <v>407</v>
      </c>
      <c r="BA26" s="730"/>
      <c r="BB26" s="730"/>
      <c r="BC26" s="730"/>
      <c r="BD26" s="731"/>
      <c r="BE26" s="729" t="s">
        <v>381</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c r="A28" s="233">
        <v>1</v>
      </c>
      <c r="B28" s="745" t="s">
        <v>408</v>
      </c>
      <c r="C28" s="746"/>
      <c r="D28" s="746"/>
      <c r="E28" s="746"/>
      <c r="F28" s="746"/>
      <c r="G28" s="746"/>
      <c r="H28" s="746"/>
      <c r="I28" s="746"/>
      <c r="J28" s="746"/>
      <c r="K28" s="746"/>
      <c r="L28" s="746"/>
      <c r="M28" s="746"/>
      <c r="N28" s="746"/>
      <c r="O28" s="746"/>
      <c r="P28" s="747"/>
      <c r="Q28" s="818">
        <v>4164</v>
      </c>
      <c r="R28" s="819"/>
      <c r="S28" s="819"/>
      <c r="T28" s="819"/>
      <c r="U28" s="819"/>
      <c r="V28" s="819">
        <v>4087</v>
      </c>
      <c r="W28" s="819"/>
      <c r="X28" s="819"/>
      <c r="Y28" s="819"/>
      <c r="Z28" s="819"/>
      <c r="AA28" s="819">
        <v>77</v>
      </c>
      <c r="AB28" s="819"/>
      <c r="AC28" s="819"/>
      <c r="AD28" s="819"/>
      <c r="AE28" s="820"/>
      <c r="AF28" s="821">
        <v>77</v>
      </c>
      <c r="AG28" s="819"/>
      <c r="AH28" s="819"/>
      <c r="AI28" s="819"/>
      <c r="AJ28" s="822"/>
      <c r="AK28" s="823">
        <v>284</v>
      </c>
      <c r="AL28" s="824"/>
      <c r="AM28" s="824"/>
      <c r="AN28" s="824"/>
      <c r="AO28" s="824"/>
      <c r="AP28" s="824">
        <v>3</v>
      </c>
      <c r="AQ28" s="824"/>
      <c r="AR28" s="824"/>
      <c r="AS28" s="824"/>
      <c r="AT28" s="824"/>
      <c r="AU28" s="824">
        <v>1</v>
      </c>
      <c r="AV28" s="824"/>
      <c r="AW28" s="824"/>
      <c r="AX28" s="824"/>
      <c r="AY28" s="824"/>
      <c r="AZ28" s="825" t="s">
        <v>610</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c r="A29" s="233">
        <v>2</v>
      </c>
      <c r="B29" s="776" t="s">
        <v>409</v>
      </c>
      <c r="C29" s="777"/>
      <c r="D29" s="777"/>
      <c r="E29" s="777"/>
      <c r="F29" s="777"/>
      <c r="G29" s="777"/>
      <c r="H29" s="777"/>
      <c r="I29" s="777"/>
      <c r="J29" s="777"/>
      <c r="K29" s="777"/>
      <c r="L29" s="777"/>
      <c r="M29" s="777"/>
      <c r="N29" s="777"/>
      <c r="O29" s="777"/>
      <c r="P29" s="778"/>
      <c r="Q29" s="779">
        <v>4305</v>
      </c>
      <c r="R29" s="780"/>
      <c r="S29" s="780"/>
      <c r="T29" s="780"/>
      <c r="U29" s="780"/>
      <c r="V29" s="780">
        <v>4127</v>
      </c>
      <c r="W29" s="780"/>
      <c r="X29" s="780"/>
      <c r="Y29" s="780"/>
      <c r="Z29" s="780"/>
      <c r="AA29" s="780">
        <v>178</v>
      </c>
      <c r="AB29" s="780"/>
      <c r="AC29" s="780"/>
      <c r="AD29" s="780"/>
      <c r="AE29" s="781"/>
      <c r="AF29" s="782">
        <v>178</v>
      </c>
      <c r="AG29" s="783"/>
      <c r="AH29" s="783"/>
      <c r="AI29" s="783"/>
      <c r="AJ29" s="784"/>
      <c r="AK29" s="830">
        <v>596</v>
      </c>
      <c r="AL29" s="826"/>
      <c r="AM29" s="826"/>
      <c r="AN29" s="826"/>
      <c r="AO29" s="826"/>
      <c r="AP29" s="826" t="s">
        <v>610</v>
      </c>
      <c r="AQ29" s="826"/>
      <c r="AR29" s="826"/>
      <c r="AS29" s="826"/>
      <c r="AT29" s="826"/>
      <c r="AU29" s="826" t="s">
        <v>610</v>
      </c>
      <c r="AV29" s="826"/>
      <c r="AW29" s="826"/>
      <c r="AX29" s="826"/>
      <c r="AY29" s="826"/>
      <c r="AZ29" s="827" t="s">
        <v>610</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c r="A30" s="233">
        <v>3</v>
      </c>
      <c r="B30" s="776" t="s">
        <v>410</v>
      </c>
      <c r="C30" s="777"/>
      <c r="D30" s="777"/>
      <c r="E30" s="777"/>
      <c r="F30" s="777"/>
      <c r="G30" s="777"/>
      <c r="H30" s="777"/>
      <c r="I30" s="777"/>
      <c r="J30" s="777"/>
      <c r="K30" s="777"/>
      <c r="L30" s="777"/>
      <c r="M30" s="777"/>
      <c r="N30" s="777"/>
      <c r="O30" s="777"/>
      <c r="P30" s="778"/>
      <c r="Q30" s="779">
        <v>545</v>
      </c>
      <c r="R30" s="780"/>
      <c r="S30" s="780"/>
      <c r="T30" s="780"/>
      <c r="U30" s="780"/>
      <c r="V30" s="780">
        <v>544</v>
      </c>
      <c r="W30" s="780"/>
      <c r="X30" s="780"/>
      <c r="Y30" s="780"/>
      <c r="Z30" s="780"/>
      <c r="AA30" s="780">
        <v>0</v>
      </c>
      <c r="AB30" s="780"/>
      <c r="AC30" s="780"/>
      <c r="AD30" s="780"/>
      <c r="AE30" s="781"/>
      <c r="AF30" s="782">
        <v>0</v>
      </c>
      <c r="AG30" s="783"/>
      <c r="AH30" s="783"/>
      <c r="AI30" s="783"/>
      <c r="AJ30" s="784"/>
      <c r="AK30" s="830">
        <v>140</v>
      </c>
      <c r="AL30" s="826"/>
      <c r="AM30" s="826"/>
      <c r="AN30" s="826"/>
      <c r="AO30" s="826"/>
      <c r="AP30" s="826" t="s">
        <v>610</v>
      </c>
      <c r="AQ30" s="826"/>
      <c r="AR30" s="826"/>
      <c r="AS30" s="826"/>
      <c r="AT30" s="826"/>
      <c r="AU30" s="826" t="s">
        <v>610</v>
      </c>
      <c r="AV30" s="826"/>
      <c r="AW30" s="826"/>
      <c r="AX30" s="826"/>
      <c r="AY30" s="826"/>
      <c r="AZ30" s="827" t="s">
        <v>610</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c r="A31" s="233">
        <v>4</v>
      </c>
      <c r="B31" s="776" t="s">
        <v>411</v>
      </c>
      <c r="C31" s="777"/>
      <c r="D31" s="777"/>
      <c r="E31" s="777"/>
      <c r="F31" s="777"/>
      <c r="G31" s="777"/>
      <c r="H31" s="777"/>
      <c r="I31" s="777"/>
      <c r="J31" s="777"/>
      <c r="K31" s="777"/>
      <c r="L31" s="777"/>
      <c r="M31" s="777"/>
      <c r="N31" s="777"/>
      <c r="O31" s="777"/>
      <c r="P31" s="778"/>
      <c r="Q31" s="779">
        <v>22</v>
      </c>
      <c r="R31" s="780"/>
      <c r="S31" s="780"/>
      <c r="T31" s="780"/>
      <c r="U31" s="780"/>
      <c r="V31" s="780">
        <v>53</v>
      </c>
      <c r="W31" s="780"/>
      <c r="X31" s="780"/>
      <c r="Y31" s="780"/>
      <c r="Z31" s="780"/>
      <c r="AA31" s="780">
        <v>-31</v>
      </c>
      <c r="AB31" s="780"/>
      <c r="AC31" s="780"/>
      <c r="AD31" s="780"/>
      <c r="AE31" s="781"/>
      <c r="AF31" s="782" t="s">
        <v>412</v>
      </c>
      <c r="AG31" s="783"/>
      <c r="AH31" s="783"/>
      <c r="AI31" s="783"/>
      <c r="AJ31" s="784"/>
      <c r="AK31" s="830">
        <v>1</v>
      </c>
      <c r="AL31" s="826"/>
      <c r="AM31" s="826"/>
      <c r="AN31" s="826"/>
      <c r="AO31" s="826"/>
      <c r="AP31" s="826" t="s">
        <v>610</v>
      </c>
      <c r="AQ31" s="826"/>
      <c r="AR31" s="826"/>
      <c r="AS31" s="826"/>
      <c r="AT31" s="826"/>
      <c r="AU31" s="826" t="s">
        <v>610</v>
      </c>
      <c r="AV31" s="826"/>
      <c r="AW31" s="826"/>
      <c r="AX31" s="826"/>
      <c r="AY31" s="826"/>
      <c r="AZ31" s="827" t="s">
        <v>610</v>
      </c>
      <c r="BA31" s="827"/>
      <c r="BB31" s="827"/>
      <c r="BC31" s="827"/>
      <c r="BD31" s="827"/>
      <c r="BE31" s="828" t="s">
        <v>413</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c r="A32" s="233">
        <v>5</v>
      </c>
      <c r="B32" s="776" t="s">
        <v>414</v>
      </c>
      <c r="C32" s="777"/>
      <c r="D32" s="777"/>
      <c r="E32" s="777"/>
      <c r="F32" s="777"/>
      <c r="G32" s="777"/>
      <c r="H32" s="777"/>
      <c r="I32" s="777"/>
      <c r="J32" s="777"/>
      <c r="K32" s="777"/>
      <c r="L32" s="777"/>
      <c r="M32" s="777"/>
      <c r="N32" s="777"/>
      <c r="O32" s="777"/>
      <c r="P32" s="778"/>
      <c r="Q32" s="779">
        <v>4365</v>
      </c>
      <c r="R32" s="780"/>
      <c r="S32" s="780"/>
      <c r="T32" s="780"/>
      <c r="U32" s="780"/>
      <c r="V32" s="780">
        <v>3789</v>
      </c>
      <c r="W32" s="780"/>
      <c r="X32" s="780"/>
      <c r="Y32" s="780"/>
      <c r="Z32" s="780"/>
      <c r="AA32" s="780">
        <v>576</v>
      </c>
      <c r="AB32" s="780"/>
      <c r="AC32" s="780"/>
      <c r="AD32" s="780"/>
      <c r="AE32" s="781"/>
      <c r="AF32" s="782">
        <v>1129</v>
      </c>
      <c r="AG32" s="783"/>
      <c r="AH32" s="783"/>
      <c r="AI32" s="783"/>
      <c r="AJ32" s="784"/>
      <c r="AK32" s="830">
        <v>270</v>
      </c>
      <c r="AL32" s="826"/>
      <c r="AM32" s="826"/>
      <c r="AN32" s="826"/>
      <c r="AO32" s="826"/>
      <c r="AP32" s="826">
        <v>2678</v>
      </c>
      <c r="AQ32" s="826"/>
      <c r="AR32" s="826"/>
      <c r="AS32" s="826"/>
      <c r="AT32" s="826"/>
      <c r="AU32" s="826">
        <v>1371</v>
      </c>
      <c r="AV32" s="826"/>
      <c r="AW32" s="826"/>
      <c r="AX32" s="826"/>
      <c r="AY32" s="826"/>
      <c r="AZ32" s="827" t="s">
        <v>610</v>
      </c>
      <c r="BA32" s="827"/>
      <c r="BB32" s="827"/>
      <c r="BC32" s="827"/>
      <c r="BD32" s="827"/>
      <c r="BE32" s="828" t="s">
        <v>415</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c r="A33" s="233">
        <v>6</v>
      </c>
      <c r="B33" s="776" t="s">
        <v>416</v>
      </c>
      <c r="C33" s="777"/>
      <c r="D33" s="777"/>
      <c r="E33" s="777"/>
      <c r="F33" s="777"/>
      <c r="G33" s="777"/>
      <c r="H33" s="777"/>
      <c r="I33" s="777"/>
      <c r="J33" s="777"/>
      <c r="K33" s="777"/>
      <c r="L33" s="777"/>
      <c r="M33" s="777"/>
      <c r="N33" s="777"/>
      <c r="O33" s="777"/>
      <c r="P33" s="778"/>
      <c r="Q33" s="779">
        <v>424</v>
      </c>
      <c r="R33" s="780"/>
      <c r="S33" s="780"/>
      <c r="T33" s="780"/>
      <c r="U33" s="780"/>
      <c r="V33" s="780">
        <v>495</v>
      </c>
      <c r="W33" s="780"/>
      <c r="X33" s="780"/>
      <c r="Y33" s="780"/>
      <c r="Z33" s="780"/>
      <c r="AA33" s="780">
        <v>-71</v>
      </c>
      <c r="AB33" s="780"/>
      <c r="AC33" s="780"/>
      <c r="AD33" s="780"/>
      <c r="AE33" s="781"/>
      <c r="AF33" s="782">
        <v>79</v>
      </c>
      <c r="AG33" s="783"/>
      <c r="AH33" s="783"/>
      <c r="AI33" s="783"/>
      <c r="AJ33" s="784"/>
      <c r="AK33" s="830">
        <v>12</v>
      </c>
      <c r="AL33" s="826"/>
      <c r="AM33" s="826"/>
      <c r="AN33" s="826"/>
      <c r="AO33" s="826"/>
      <c r="AP33" s="826" t="s">
        <v>610</v>
      </c>
      <c r="AQ33" s="826"/>
      <c r="AR33" s="826"/>
      <c r="AS33" s="826"/>
      <c r="AT33" s="826"/>
      <c r="AU33" s="826" t="s">
        <v>610</v>
      </c>
      <c r="AV33" s="826"/>
      <c r="AW33" s="826"/>
      <c r="AX33" s="826"/>
      <c r="AY33" s="826"/>
      <c r="AZ33" s="827" t="s">
        <v>610</v>
      </c>
      <c r="BA33" s="827"/>
      <c r="BB33" s="827"/>
      <c r="BC33" s="827"/>
      <c r="BD33" s="827"/>
      <c r="BE33" s="828" t="s">
        <v>417</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c r="A34" s="233">
        <v>7</v>
      </c>
      <c r="B34" s="776" t="s">
        <v>418</v>
      </c>
      <c r="C34" s="777"/>
      <c r="D34" s="777"/>
      <c r="E34" s="777"/>
      <c r="F34" s="777"/>
      <c r="G34" s="777"/>
      <c r="H34" s="777"/>
      <c r="I34" s="777"/>
      <c r="J34" s="777"/>
      <c r="K34" s="777"/>
      <c r="L34" s="777"/>
      <c r="M34" s="777"/>
      <c r="N34" s="777"/>
      <c r="O34" s="777"/>
      <c r="P34" s="778"/>
      <c r="Q34" s="779">
        <v>1044</v>
      </c>
      <c r="R34" s="780"/>
      <c r="S34" s="780"/>
      <c r="T34" s="780"/>
      <c r="U34" s="780"/>
      <c r="V34" s="780">
        <v>1039</v>
      </c>
      <c r="W34" s="780"/>
      <c r="X34" s="780"/>
      <c r="Y34" s="780"/>
      <c r="Z34" s="780"/>
      <c r="AA34" s="780">
        <v>5</v>
      </c>
      <c r="AB34" s="780"/>
      <c r="AC34" s="780"/>
      <c r="AD34" s="780"/>
      <c r="AE34" s="781"/>
      <c r="AF34" s="782">
        <v>999</v>
      </c>
      <c r="AG34" s="783"/>
      <c r="AH34" s="783"/>
      <c r="AI34" s="783"/>
      <c r="AJ34" s="784"/>
      <c r="AK34" s="830">
        <v>149</v>
      </c>
      <c r="AL34" s="826"/>
      <c r="AM34" s="826"/>
      <c r="AN34" s="826"/>
      <c r="AO34" s="826"/>
      <c r="AP34" s="826">
        <v>3146</v>
      </c>
      <c r="AQ34" s="826"/>
      <c r="AR34" s="826"/>
      <c r="AS34" s="826"/>
      <c r="AT34" s="826"/>
      <c r="AU34" s="826">
        <v>1365</v>
      </c>
      <c r="AV34" s="826"/>
      <c r="AW34" s="826"/>
      <c r="AX34" s="826"/>
      <c r="AY34" s="826"/>
      <c r="AZ34" s="827" t="s">
        <v>610</v>
      </c>
      <c r="BA34" s="827"/>
      <c r="BB34" s="827"/>
      <c r="BC34" s="827"/>
      <c r="BD34" s="827"/>
      <c r="BE34" s="828" t="s">
        <v>417</v>
      </c>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c r="A35" s="233">
        <v>8</v>
      </c>
      <c r="B35" s="776" t="s">
        <v>419</v>
      </c>
      <c r="C35" s="777"/>
      <c r="D35" s="777"/>
      <c r="E35" s="777"/>
      <c r="F35" s="777"/>
      <c r="G35" s="777"/>
      <c r="H35" s="777"/>
      <c r="I35" s="777"/>
      <c r="J35" s="777"/>
      <c r="K35" s="777"/>
      <c r="L35" s="777"/>
      <c r="M35" s="777"/>
      <c r="N35" s="777"/>
      <c r="O35" s="777"/>
      <c r="P35" s="778"/>
      <c r="Q35" s="779">
        <v>783</v>
      </c>
      <c r="R35" s="780"/>
      <c r="S35" s="780"/>
      <c r="T35" s="780"/>
      <c r="U35" s="780"/>
      <c r="V35" s="780">
        <v>765</v>
      </c>
      <c r="W35" s="780"/>
      <c r="X35" s="780"/>
      <c r="Y35" s="780"/>
      <c r="Z35" s="780"/>
      <c r="AA35" s="780">
        <v>18</v>
      </c>
      <c r="AB35" s="780"/>
      <c r="AC35" s="780"/>
      <c r="AD35" s="780"/>
      <c r="AE35" s="781"/>
      <c r="AF35" s="782">
        <v>64</v>
      </c>
      <c r="AG35" s="783"/>
      <c r="AH35" s="783"/>
      <c r="AI35" s="783"/>
      <c r="AJ35" s="784"/>
      <c r="AK35" s="830">
        <v>234</v>
      </c>
      <c r="AL35" s="826"/>
      <c r="AM35" s="826"/>
      <c r="AN35" s="826"/>
      <c r="AO35" s="826"/>
      <c r="AP35" s="826">
        <v>3885</v>
      </c>
      <c r="AQ35" s="826"/>
      <c r="AR35" s="826"/>
      <c r="AS35" s="826"/>
      <c r="AT35" s="826"/>
      <c r="AU35" s="826">
        <v>2296</v>
      </c>
      <c r="AV35" s="826"/>
      <c r="AW35" s="826"/>
      <c r="AX35" s="826"/>
      <c r="AY35" s="826"/>
      <c r="AZ35" s="827" t="s">
        <v>610</v>
      </c>
      <c r="BA35" s="827"/>
      <c r="BB35" s="827"/>
      <c r="BC35" s="827"/>
      <c r="BD35" s="827"/>
      <c r="BE35" s="828" t="s">
        <v>413</v>
      </c>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420</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c r="A63" s="231" t="s">
        <v>395</v>
      </c>
      <c r="B63" s="785" t="s">
        <v>421</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2527</v>
      </c>
      <c r="AG63" s="840"/>
      <c r="AH63" s="840"/>
      <c r="AI63" s="840"/>
      <c r="AJ63" s="841"/>
      <c r="AK63" s="842"/>
      <c r="AL63" s="837"/>
      <c r="AM63" s="837"/>
      <c r="AN63" s="837"/>
      <c r="AO63" s="837"/>
      <c r="AP63" s="840">
        <v>9712</v>
      </c>
      <c r="AQ63" s="840"/>
      <c r="AR63" s="840"/>
      <c r="AS63" s="840"/>
      <c r="AT63" s="840"/>
      <c r="AU63" s="840">
        <v>5033</v>
      </c>
      <c r="AV63" s="840"/>
      <c r="AW63" s="840"/>
      <c r="AX63" s="840"/>
      <c r="AY63" s="840"/>
      <c r="AZ63" s="844"/>
      <c r="BA63" s="844"/>
      <c r="BB63" s="844"/>
      <c r="BC63" s="844"/>
      <c r="BD63" s="844"/>
      <c r="BE63" s="845"/>
      <c r="BF63" s="845"/>
      <c r="BG63" s="845"/>
      <c r="BH63" s="845"/>
      <c r="BI63" s="846"/>
      <c r="BJ63" s="847" t="s">
        <v>412</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c r="A65" s="223" t="s">
        <v>422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c r="A66" s="723" t="s">
        <v>423</v>
      </c>
      <c r="B66" s="724"/>
      <c r="C66" s="724"/>
      <c r="D66" s="724"/>
      <c r="E66" s="724"/>
      <c r="F66" s="724"/>
      <c r="G66" s="724"/>
      <c r="H66" s="724"/>
      <c r="I66" s="724"/>
      <c r="J66" s="724"/>
      <c r="K66" s="724"/>
      <c r="L66" s="724"/>
      <c r="M66" s="724"/>
      <c r="N66" s="724"/>
      <c r="O66" s="724"/>
      <c r="P66" s="725"/>
      <c r="Q66" s="729" t="s">
        <v>424</v>
      </c>
      <c r="R66" s="730"/>
      <c r="S66" s="730"/>
      <c r="T66" s="730"/>
      <c r="U66" s="731"/>
      <c r="V66" s="729" t="s">
        <v>425</v>
      </c>
      <c r="W66" s="730"/>
      <c r="X66" s="730"/>
      <c r="Y66" s="730"/>
      <c r="Z66" s="731"/>
      <c r="AA66" s="729" t="s">
        <v>402</v>
      </c>
      <c r="AB66" s="730"/>
      <c r="AC66" s="730"/>
      <c r="AD66" s="730"/>
      <c r="AE66" s="731"/>
      <c r="AF66" s="850" t="s">
        <v>403</v>
      </c>
      <c r="AG66" s="811"/>
      <c r="AH66" s="811"/>
      <c r="AI66" s="811"/>
      <c r="AJ66" s="851"/>
      <c r="AK66" s="729" t="s">
        <v>426</v>
      </c>
      <c r="AL66" s="724"/>
      <c r="AM66" s="724"/>
      <c r="AN66" s="724"/>
      <c r="AO66" s="725"/>
      <c r="AP66" s="729" t="s">
        <v>427</v>
      </c>
      <c r="AQ66" s="730"/>
      <c r="AR66" s="730"/>
      <c r="AS66" s="730"/>
      <c r="AT66" s="731"/>
      <c r="AU66" s="729" t="s">
        <v>428</v>
      </c>
      <c r="AV66" s="730"/>
      <c r="AW66" s="730"/>
      <c r="AX66" s="730"/>
      <c r="AY66" s="731"/>
      <c r="AZ66" s="729" t="s">
        <v>381</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c r="A68" s="227">
        <v>1</v>
      </c>
      <c r="B68" s="865" t="s">
        <v>612</v>
      </c>
      <c r="C68" s="866"/>
      <c r="D68" s="866"/>
      <c r="E68" s="866"/>
      <c r="F68" s="866"/>
      <c r="G68" s="866"/>
      <c r="H68" s="866"/>
      <c r="I68" s="866"/>
      <c r="J68" s="866"/>
      <c r="K68" s="866"/>
      <c r="L68" s="866"/>
      <c r="M68" s="866"/>
      <c r="N68" s="866"/>
      <c r="O68" s="866"/>
      <c r="P68" s="867"/>
      <c r="Q68" s="868">
        <v>116</v>
      </c>
      <c r="R68" s="862"/>
      <c r="S68" s="862"/>
      <c r="T68" s="862"/>
      <c r="U68" s="862"/>
      <c r="V68" s="862">
        <v>110</v>
      </c>
      <c r="W68" s="862"/>
      <c r="X68" s="862"/>
      <c r="Y68" s="862"/>
      <c r="Z68" s="862"/>
      <c r="AA68" s="862">
        <v>6</v>
      </c>
      <c r="AB68" s="862"/>
      <c r="AC68" s="862"/>
      <c r="AD68" s="862"/>
      <c r="AE68" s="862"/>
      <c r="AF68" s="862">
        <v>6</v>
      </c>
      <c r="AG68" s="862"/>
      <c r="AH68" s="862"/>
      <c r="AI68" s="862"/>
      <c r="AJ68" s="862"/>
      <c r="AK68" s="862">
        <v>7</v>
      </c>
      <c r="AL68" s="862"/>
      <c r="AM68" s="862"/>
      <c r="AN68" s="862"/>
      <c r="AO68" s="862"/>
      <c r="AP68" s="862" t="s">
        <v>610</v>
      </c>
      <c r="AQ68" s="862"/>
      <c r="AR68" s="862"/>
      <c r="AS68" s="862"/>
      <c r="AT68" s="862"/>
      <c r="AU68" s="862" t="s">
        <v>610</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c r="A69" s="229">
        <v>2</v>
      </c>
      <c r="B69" s="869" t="s">
        <v>613</v>
      </c>
      <c r="C69" s="870"/>
      <c r="D69" s="870"/>
      <c r="E69" s="870"/>
      <c r="F69" s="870"/>
      <c r="G69" s="870"/>
      <c r="H69" s="870"/>
      <c r="I69" s="870"/>
      <c r="J69" s="870"/>
      <c r="K69" s="870"/>
      <c r="L69" s="870"/>
      <c r="M69" s="870"/>
      <c r="N69" s="870"/>
      <c r="O69" s="870"/>
      <c r="P69" s="871"/>
      <c r="Q69" s="872">
        <v>4795</v>
      </c>
      <c r="R69" s="826"/>
      <c r="S69" s="826"/>
      <c r="T69" s="826"/>
      <c r="U69" s="826"/>
      <c r="V69" s="826">
        <v>4781</v>
      </c>
      <c r="W69" s="826"/>
      <c r="X69" s="826"/>
      <c r="Y69" s="826"/>
      <c r="Z69" s="826"/>
      <c r="AA69" s="826">
        <v>14</v>
      </c>
      <c r="AB69" s="826"/>
      <c r="AC69" s="826"/>
      <c r="AD69" s="826"/>
      <c r="AE69" s="826"/>
      <c r="AF69" s="826">
        <v>14</v>
      </c>
      <c r="AG69" s="826"/>
      <c r="AH69" s="826"/>
      <c r="AI69" s="826"/>
      <c r="AJ69" s="826"/>
      <c r="AK69" s="826">
        <v>32</v>
      </c>
      <c r="AL69" s="826"/>
      <c r="AM69" s="826"/>
      <c r="AN69" s="826"/>
      <c r="AO69" s="826"/>
      <c r="AP69" s="826" t="s">
        <v>610</v>
      </c>
      <c r="AQ69" s="826"/>
      <c r="AR69" s="826"/>
      <c r="AS69" s="826"/>
      <c r="AT69" s="826"/>
      <c r="AU69" s="826" t="s">
        <v>610</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c r="A70" s="229">
        <v>3</v>
      </c>
      <c r="B70" s="869" t="s">
        <v>614</v>
      </c>
      <c r="C70" s="870"/>
      <c r="D70" s="870"/>
      <c r="E70" s="870"/>
      <c r="F70" s="870"/>
      <c r="G70" s="870"/>
      <c r="H70" s="870"/>
      <c r="I70" s="870"/>
      <c r="J70" s="870"/>
      <c r="K70" s="870"/>
      <c r="L70" s="870"/>
      <c r="M70" s="870"/>
      <c r="N70" s="870"/>
      <c r="O70" s="870"/>
      <c r="P70" s="871"/>
      <c r="Q70" s="872">
        <v>206</v>
      </c>
      <c r="R70" s="826"/>
      <c r="S70" s="826"/>
      <c r="T70" s="826"/>
      <c r="U70" s="826"/>
      <c r="V70" s="826">
        <v>194</v>
      </c>
      <c r="W70" s="826"/>
      <c r="X70" s="826"/>
      <c r="Y70" s="826"/>
      <c r="Z70" s="826"/>
      <c r="AA70" s="826">
        <v>11</v>
      </c>
      <c r="AB70" s="826"/>
      <c r="AC70" s="826"/>
      <c r="AD70" s="826"/>
      <c r="AE70" s="826"/>
      <c r="AF70" s="826">
        <v>11</v>
      </c>
      <c r="AG70" s="826"/>
      <c r="AH70" s="826"/>
      <c r="AI70" s="826"/>
      <c r="AJ70" s="826"/>
      <c r="AK70" s="826" t="s">
        <v>619</v>
      </c>
      <c r="AL70" s="826"/>
      <c r="AM70" s="826"/>
      <c r="AN70" s="826"/>
      <c r="AO70" s="826"/>
      <c r="AP70" s="826" t="s">
        <v>610</v>
      </c>
      <c r="AQ70" s="826"/>
      <c r="AR70" s="826"/>
      <c r="AS70" s="826"/>
      <c r="AT70" s="826"/>
      <c r="AU70" s="826" t="s">
        <v>610</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c r="A71" s="229">
        <v>4</v>
      </c>
      <c r="B71" s="869" t="s">
        <v>615</v>
      </c>
      <c r="C71" s="870"/>
      <c r="D71" s="870"/>
      <c r="E71" s="870"/>
      <c r="F71" s="870"/>
      <c r="G71" s="870"/>
      <c r="H71" s="870"/>
      <c r="I71" s="870"/>
      <c r="J71" s="870"/>
      <c r="K71" s="870"/>
      <c r="L71" s="870"/>
      <c r="M71" s="870"/>
      <c r="N71" s="870"/>
      <c r="O71" s="870"/>
      <c r="P71" s="871"/>
      <c r="Q71" s="872">
        <v>127</v>
      </c>
      <c r="R71" s="826"/>
      <c r="S71" s="826"/>
      <c r="T71" s="826"/>
      <c r="U71" s="826"/>
      <c r="V71" s="826">
        <v>120</v>
      </c>
      <c r="W71" s="826"/>
      <c r="X71" s="826"/>
      <c r="Y71" s="826"/>
      <c r="Z71" s="826"/>
      <c r="AA71" s="826">
        <v>7</v>
      </c>
      <c r="AB71" s="826"/>
      <c r="AC71" s="826"/>
      <c r="AD71" s="826"/>
      <c r="AE71" s="826"/>
      <c r="AF71" s="826">
        <v>7</v>
      </c>
      <c r="AG71" s="826"/>
      <c r="AH71" s="826"/>
      <c r="AI71" s="826"/>
      <c r="AJ71" s="826"/>
      <c r="AK71" s="826">
        <v>28</v>
      </c>
      <c r="AL71" s="826"/>
      <c r="AM71" s="826"/>
      <c r="AN71" s="826"/>
      <c r="AO71" s="826"/>
      <c r="AP71" s="826" t="s">
        <v>610</v>
      </c>
      <c r="AQ71" s="826"/>
      <c r="AR71" s="826"/>
      <c r="AS71" s="826"/>
      <c r="AT71" s="826"/>
      <c r="AU71" s="826" t="s">
        <v>610</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c r="A72" s="229">
        <v>5</v>
      </c>
      <c r="B72" s="869" t="s">
        <v>616</v>
      </c>
      <c r="C72" s="870"/>
      <c r="D72" s="870"/>
      <c r="E72" s="870"/>
      <c r="F72" s="870"/>
      <c r="G72" s="870"/>
      <c r="H72" s="870"/>
      <c r="I72" s="870"/>
      <c r="J72" s="870"/>
      <c r="K72" s="870"/>
      <c r="L72" s="870"/>
      <c r="M72" s="870"/>
      <c r="N72" s="870"/>
      <c r="O72" s="870"/>
      <c r="P72" s="871"/>
      <c r="Q72" s="872">
        <v>83</v>
      </c>
      <c r="R72" s="826"/>
      <c r="S72" s="826"/>
      <c r="T72" s="826"/>
      <c r="U72" s="826"/>
      <c r="V72" s="826">
        <v>70</v>
      </c>
      <c r="W72" s="826"/>
      <c r="X72" s="826"/>
      <c r="Y72" s="826"/>
      <c r="Z72" s="826"/>
      <c r="AA72" s="826">
        <v>13</v>
      </c>
      <c r="AB72" s="826"/>
      <c r="AC72" s="826"/>
      <c r="AD72" s="826"/>
      <c r="AE72" s="826"/>
      <c r="AF72" s="826">
        <v>13</v>
      </c>
      <c r="AG72" s="826"/>
      <c r="AH72" s="826"/>
      <c r="AI72" s="826"/>
      <c r="AJ72" s="826"/>
      <c r="AK72" s="826" t="s">
        <v>619</v>
      </c>
      <c r="AL72" s="826"/>
      <c r="AM72" s="826"/>
      <c r="AN72" s="826"/>
      <c r="AO72" s="826"/>
      <c r="AP72" s="826" t="s">
        <v>610</v>
      </c>
      <c r="AQ72" s="826"/>
      <c r="AR72" s="826"/>
      <c r="AS72" s="826"/>
      <c r="AT72" s="826"/>
      <c r="AU72" s="826" t="s">
        <v>610</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c r="A73" s="229">
        <v>6</v>
      </c>
      <c r="B73" s="869" t="s">
        <v>617</v>
      </c>
      <c r="C73" s="870"/>
      <c r="D73" s="870"/>
      <c r="E73" s="870"/>
      <c r="F73" s="870"/>
      <c r="G73" s="870"/>
      <c r="H73" s="870"/>
      <c r="I73" s="870"/>
      <c r="J73" s="870"/>
      <c r="K73" s="870"/>
      <c r="L73" s="870"/>
      <c r="M73" s="870"/>
      <c r="N73" s="870"/>
      <c r="O73" s="870"/>
      <c r="P73" s="871"/>
      <c r="Q73" s="872">
        <v>162</v>
      </c>
      <c r="R73" s="826"/>
      <c r="S73" s="826"/>
      <c r="T73" s="826"/>
      <c r="U73" s="826"/>
      <c r="V73" s="826">
        <v>157</v>
      </c>
      <c r="W73" s="826"/>
      <c r="X73" s="826"/>
      <c r="Y73" s="826"/>
      <c r="Z73" s="826"/>
      <c r="AA73" s="826">
        <v>4</v>
      </c>
      <c r="AB73" s="826"/>
      <c r="AC73" s="826"/>
      <c r="AD73" s="826"/>
      <c r="AE73" s="826"/>
      <c r="AF73" s="826">
        <v>4</v>
      </c>
      <c r="AG73" s="826"/>
      <c r="AH73" s="826"/>
      <c r="AI73" s="826"/>
      <c r="AJ73" s="826"/>
      <c r="AK73" s="826" t="s">
        <v>619</v>
      </c>
      <c r="AL73" s="826"/>
      <c r="AM73" s="826"/>
      <c r="AN73" s="826"/>
      <c r="AO73" s="826"/>
      <c r="AP73" s="826" t="s">
        <v>610</v>
      </c>
      <c r="AQ73" s="826"/>
      <c r="AR73" s="826"/>
      <c r="AS73" s="826"/>
      <c r="AT73" s="826"/>
      <c r="AU73" s="826" t="s">
        <v>610</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c r="A74" s="229">
        <v>7</v>
      </c>
      <c r="B74" s="869" t="s">
        <v>618</v>
      </c>
      <c r="C74" s="870"/>
      <c r="D74" s="870"/>
      <c r="E74" s="870"/>
      <c r="F74" s="870"/>
      <c r="G74" s="870"/>
      <c r="H74" s="870"/>
      <c r="I74" s="870"/>
      <c r="J74" s="870"/>
      <c r="K74" s="870"/>
      <c r="L74" s="870"/>
      <c r="M74" s="870"/>
      <c r="N74" s="870"/>
      <c r="O74" s="870"/>
      <c r="P74" s="871"/>
      <c r="Q74" s="872">
        <v>132</v>
      </c>
      <c r="R74" s="826"/>
      <c r="S74" s="826"/>
      <c r="T74" s="826"/>
      <c r="U74" s="826"/>
      <c r="V74" s="826">
        <v>87</v>
      </c>
      <c r="W74" s="826"/>
      <c r="X74" s="826"/>
      <c r="Y74" s="826"/>
      <c r="Z74" s="826"/>
      <c r="AA74" s="826">
        <v>45</v>
      </c>
      <c r="AB74" s="826"/>
      <c r="AC74" s="826"/>
      <c r="AD74" s="826"/>
      <c r="AE74" s="826"/>
      <c r="AF74" s="826">
        <v>45</v>
      </c>
      <c r="AG74" s="826"/>
      <c r="AH74" s="826"/>
      <c r="AI74" s="826"/>
      <c r="AJ74" s="826"/>
      <c r="AK74" s="826" t="s">
        <v>619</v>
      </c>
      <c r="AL74" s="826"/>
      <c r="AM74" s="826"/>
      <c r="AN74" s="826"/>
      <c r="AO74" s="826"/>
      <c r="AP74" s="826" t="s">
        <v>610</v>
      </c>
      <c r="AQ74" s="826"/>
      <c r="AR74" s="826"/>
      <c r="AS74" s="826"/>
      <c r="AT74" s="826"/>
      <c r="AU74" s="826" t="s">
        <v>610</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c r="A75" s="229">
        <v>8</v>
      </c>
      <c r="B75" s="869" t="s">
        <v>611</v>
      </c>
      <c r="C75" s="870"/>
      <c r="D75" s="870"/>
      <c r="E75" s="870"/>
      <c r="F75" s="870"/>
      <c r="G75" s="870"/>
      <c r="H75" s="870"/>
      <c r="I75" s="870"/>
      <c r="J75" s="870"/>
      <c r="K75" s="870"/>
      <c r="L75" s="870"/>
      <c r="M75" s="870"/>
      <c r="N75" s="870"/>
      <c r="O75" s="870"/>
      <c r="P75" s="871"/>
      <c r="Q75" s="873">
        <v>15803</v>
      </c>
      <c r="R75" s="874"/>
      <c r="S75" s="874"/>
      <c r="T75" s="874"/>
      <c r="U75" s="830"/>
      <c r="V75" s="875">
        <v>14948</v>
      </c>
      <c r="W75" s="874"/>
      <c r="X75" s="874"/>
      <c r="Y75" s="874"/>
      <c r="Z75" s="830"/>
      <c r="AA75" s="875">
        <v>855</v>
      </c>
      <c r="AB75" s="874"/>
      <c r="AC75" s="874"/>
      <c r="AD75" s="874"/>
      <c r="AE75" s="830"/>
      <c r="AF75" s="875">
        <v>855</v>
      </c>
      <c r="AG75" s="874"/>
      <c r="AH75" s="874"/>
      <c r="AI75" s="874"/>
      <c r="AJ75" s="830"/>
      <c r="AK75" s="875">
        <v>1548</v>
      </c>
      <c r="AL75" s="874"/>
      <c r="AM75" s="874"/>
      <c r="AN75" s="874"/>
      <c r="AO75" s="830"/>
      <c r="AP75" s="875">
        <v>4992</v>
      </c>
      <c r="AQ75" s="874"/>
      <c r="AR75" s="874"/>
      <c r="AS75" s="874"/>
      <c r="AT75" s="830"/>
      <c r="AU75" s="875">
        <v>249</v>
      </c>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c r="A76" s="229">
        <v>9</v>
      </c>
      <c r="B76" s="869"/>
      <c r="C76" s="870"/>
      <c r="D76" s="870"/>
      <c r="E76" s="870"/>
      <c r="F76" s="870"/>
      <c r="G76" s="870"/>
      <c r="H76" s="870"/>
      <c r="I76" s="870"/>
      <c r="J76" s="870"/>
      <c r="K76" s="870"/>
      <c r="L76" s="870"/>
      <c r="M76" s="870"/>
      <c r="N76" s="870"/>
      <c r="O76" s="870"/>
      <c r="P76" s="871"/>
      <c r="Q76" s="873"/>
      <c r="R76" s="874"/>
      <c r="S76" s="874"/>
      <c r="T76" s="874"/>
      <c r="U76" s="830"/>
      <c r="V76" s="875"/>
      <c r="W76" s="874"/>
      <c r="X76" s="874"/>
      <c r="Y76" s="874"/>
      <c r="Z76" s="830"/>
      <c r="AA76" s="875"/>
      <c r="AB76" s="874"/>
      <c r="AC76" s="874"/>
      <c r="AD76" s="874"/>
      <c r="AE76" s="830"/>
      <c r="AF76" s="875"/>
      <c r="AG76" s="874"/>
      <c r="AH76" s="874"/>
      <c r="AI76" s="874"/>
      <c r="AJ76" s="830"/>
      <c r="AK76" s="875"/>
      <c r="AL76" s="874"/>
      <c r="AM76" s="874"/>
      <c r="AN76" s="874"/>
      <c r="AO76" s="830"/>
      <c r="AP76" s="875"/>
      <c r="AQ76" s="874"/>
      <c r="AR76" s="874"/>
      <c r="AS76" s="874"/>
      <c r="AT76" s="830"/>
      <c r="AU76" s="875"/>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c r="A77" s="229">
        <v>10</v>
      </c>
      <c r="B77" s="869"/>
      <c r="C77" s="870"/>
      <c r="D77" s="870"/>
      <c r="E77" s="870"/>
      <c r="F77" s="870"/>
      <c r="G77" s="870"/>
      <c r="H77" s="870"/>
      <c r="I77" s="870"/>
      <c r="J77" s="870"/>
      <c r="K77" s="870"/>
      <c r="L77" s="870"/>
      <c r="M77" s="870"/>
      <c r="N77" s="870"/>
      <c r="O77" s="870"/>
      <c r="P77" s="871"/>
      <c r="Q77" s="873"/>
      <c r="R77" s="874"/>
      <c r="S77" s="874"/>
      <c r="T77" s="874"/>
      <c r="U77" s="830"/>
      <c r="V77" s="875"/>
      <c r="W77" s="874"/>
      <c r="X77" s="874"/>
      <c r="Y77" s="874"/>
      <c r="Z77" s="830"/>
      <c r="AA77" s="875"/>
      <c r="AB77" s="874"/>
      <c r="AC77" s="874"/>
      <c r="AD77" s="874"/>
      <c r="AE77" s="830"/>
      <c r="AF77" s="875"/>
      <c r="AG77" s="874"/>
      <c r="AH77" s="874"/>
      <c r="AI77" s="874"/>
      <c r="AJ77" s="830"/>
      <c r="AK77" s="875"/>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c r="A78" s="229">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c r="A88" s="231" t="s">
        <v>395</v>
      </c>
      <c r="B88" s="785" t="s">
        <v>429</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955</v>
      </c>
      <c r="AG88" s="840"/>
      <c r="AH88" s="840"/>
      <c r="AI88" s="840"/>
      <c r="AJ88" s="840"/>
      <c r="AK88" s="837"/>
      <c r="AL88" s="837"/>
      <c r="AM88" s="837"/>
      <c r="AN88" s="837"/>
      <c r="AO88" s="837"/>
      <c r="AP88" s="840">
        <v>4992</v>
      </c>
      <c r="AQ88" s="840"/>
      <c r="AR88" s="840"/>
      <c r="AS88" s="840"/>
      <c r="AT88" s="840"/>
      <c r="AU88" s="840">
        <v>249</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785" t="s">
        <v>430</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v>5</v>
      </c>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431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432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13" t="s">
        <v>435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c r="A109" s="908" t="s">
        <v>437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438</v>
      </c>
      <c r="AB109" s="889"/>
      <c r="AC109" s="889"/>
      <c r="AD109" s="889"/>
      <c r="AE109" s="890"/>
      <c r="AF109" s="888" t="s">
        <v>439</v>
      </c>
      <c r="AG109" s="889"/>
      <c r="AH109" s="889"/>
      <c r="AI109" s="889"/>
      <c r="AJ109" s="890"/>
      <c r="AK109" s="888" t="s">
        <v>308</v>
      </c>
      <c r="AL109" s="889"/>
      <c r="AM109" s="889"/>
      <c r="AN109" s="889"/>
      <c r="AO109" s="890"/>
      <c r="AP109" s="888" t="s">
        <v>440</v>
      </c>
      <c r="AQ109" s="889"/>
      <c r="AR109" s="889"/>
      <c r="AS109" s="889"/>
      <c r="AT109" s="891"/>
      <c r="AU109" s="908" t="s">
        <v>437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438</v>
      </c>
      <c r="BR109" s="889"/>
      <c r="BS109" s="889"/>
      <c r="BT109" s="889"/>
      <c r="BU109" s="890"/>
      <c r="BV109" s="888" t="s">
        <v>439</v>
      </c>
      <c r="BW109" s="889"/>
      <c r="BX109" s="889"/>
      <c r="BY109" s="889"/>
      <c r="BZ109" s="890"/>
      <c r="CA109" s="888" t="s">
        <v>308</v>
      </c>
      <c r="CB109" s="889"/>
      <c r="CC109" s="889"/>
      <c r="CD109" s="889"/>
      <c r="CE109" s="890"/>
      <c r="CF109" s="909" t="s">
        <v>440</v>
      </c>
      <c r="CG109" s="909"/>
      <c r="CH109" s="909"/>
      <c r="CI109" s="909"/>
      <c r="CJ109" s="909"/>
      <c r="CK109" s="888" t="s">
        <v>441</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438</v>
      </c>
      <c r="DH109" s="889"/>
      <c r="DI109" s="889"/>
      <c r="DJ109" s="889"/>
      <c r="DK109" s="890"/>
      <c r="DL109" s="888" t="s">
        <v>439</v>
      </c>
      <c r="DM109" s="889"/>
      <c r="DN109" s="889"/>
      <c r="DO109" s="889"/>
      <c r="DP109" s="890"/>
      <c r="DQ109" s="888" t="s">
        <v>308</v>
      </c>
      <c r="DR109" s="889"/>
      <c r="DS109" s="889"/>
      <c r="DT109" s="889"/>
      <c r="DU109" s="890"/>
      <c r="DV109" s="888" t="s">
        <v>440</v>
      </c>
      <c r="DW109" s="889"/>
      <c r="DX109" s="889"/>
      <c r="DY109" s="889"/>
      <c r="DZ109" s="891"/>
    </row>
    <row r="110" spans="1:131" s="221" customFormat="1" ht="26.25" customHeight="1">
      <c r="A110" s="892" t="s">
        <v>442</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2873943</v>
      </c>
      <c r="AB110" s="896"/>
      <c r="AC110" s="896"/>
      <c r="AD110" s="896"/>
      <c r="AE110" s="897"/>
      <c r="AF110" s="898">
        <v>2492973</v>
      </c>
      <c r="AG110" s="896"/>
      <c r="AH110" s="896"/>
      <c r="AI110" s="896"/>
      <c r="AJ110" s="897"/>
      <c r="AK110" s="898">
        <v>2646545</v>
      </c>
      <c r="AL110" s="896"/>
      <c r="AM110" s="896"/>
      <c r="AN110" s="896"/>
      <c r="AO110" s="897"/>
      <c r="AP110" s="899">
        <v>28</v>
      </c>
      <c r="AQ110" s="900"/>
      <c r="AR110" s="900"/>
      <c r="AS110" s="900"/>
      <c r="AT110" s="901"/>
      <c r="AU110" s="902" t="s">
        <v>73</v>
      </c>
      <c r="AV110" s="903"/>
      <c r="AW110" s="903"/>
      <c r="AX110" s="903"/>
      <c r="AY110" s="903"/>
      <c r="AZ110" s="925" t="s">
        <v>443</v>
      </c>
      <c r="BA110" s="893"/>
      <c r="BB110" s="893"/>
      <c r="BC110" s="893"/>
      <c r="BD110" s="893"/>
      <c r="BE110" s="893"/>
      <c r="BF110" s="893"/>
      <c r="BG110" s="893"/>
      <c r="BH110" s="893"/>
      <c r="BI110" s="893"/>
      <c r="BJ110" s="893"/>
      <c r="BK110" s="893"/>
      <c r="BL110" s="893"/>
      <c r="BM110" s="893"/>
      <c r="BN110" s="893"/>
      <c r="BO110" s="893"/>
      <c r="BP110" s="894"/>
      <c r="BQ110" s="926">
        <v>24516340</v>
      </c>
      <c r="BR110" s="927"/>
      <c r="BS110" s="927"/>
      <c r="BT110" s="927"/>
      <c r="BU110" s="927"/>
      <c r="BV110" s="927">
        <v>24316347</v>
      </c>
      <c r="BW110" s="927"/>
      <c r="BX110" s="927"/>
      <c r="BY110" s="927"/>
      <c r="BZ110" s="927"/>
      <c r="CA110" s="927">
        <v>23422504</v>
      </c>
      <c r="CB110" s="927"/>
      <c r="CC110" s="927"/>
      <c r="CD110" s="927"/>
      <c r="CE110" s="927"/>
      <c r="CF110" s="940">
        <v>247.8</v>
      </c>
      <c r="CG110" s="941"/>
      <c r="CH110" s="941"/>
      <c r="CI110" s="941"/>
      <c r="CJ110" s="941"/>
      <c r="CK110" s="942" t="s">
        <v>444</v>
      </c>
      <c r="CL110" s="943"/>
      <c r="CM110" s="925" t="s">
        <v>445</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446</v>
      </c>
      <c r="DH110" s="927"/>
      <c r="DI110" s="927"/>
      <c r="DJ110" s="927"/>
      <c r="DK110" s="927"/>
      <c r="DL110" s="927" t="s">
        <v>446</v>
      </c>
      <c r="DM110" s="927"/>
      <c r="DN110" s="927"/>
      <c r="DO110" s="927"/>
      <c r="DP110" s="927"/>
      <c r="DQ110" s="927" t="s">
        <v>446</v>
      </c>
      <c r="DR110" s="927"/>
      <c r="DS110" s="927"/>
      <c r="DT110" s="927"/>
      <c r="DU110" s="927"/>
      <c r="DV110" s="928" t="s">
        <v>446</v>
      </c>
      <c r="DW110" s="928"/>
      <c r="DX110" s="928"/>
      <c r="DY110" s="928"/>
      <c r="DZ110" s="929"/>
    </row>
    <row r="111" spans="1:131" s="221" customFormat="1" ht="26.25" customHeight="1">
      <c r="A111" s="930" t="s">
        <v>447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448</v>
      </c>
      <c r="AB111" s="934"/>
      <c r="AC111" s="934"/>
      <c r="AD111" s="934"/>
      <c r="AE111" s="935"/>
      <c r="AF111" s="936" t="s">
        <v>449</v>
      </c>
      <c r="AG111" s="934"/>
      <c r="AH111" s="934"/>
      <c r="AI111" s="934"/>
      <c r="AJ111" s="935"/>
      <c r="AK111" s="936" t="s">
        <v>450</v>
      </c>
      <c r="AL111" s="934"/>
      <c r="AM111" s="934"/>
      <c r="AN111" s="934"/>
      <c r="AO111" s="935"/>
      <c r="AP111" s="937" t="s">
        <v>130</v>
      </c>
      <c r="AQ111" s="938"/>
      <c r="AR111" s="938"/>
      <c r="AS111" s="938"/>
      <c r="AT111" s="939"/>
      <c r="AU111" s="904"/>
      <c r="AV111" s="905"/>
      <c r="AW111" s="905"/>
      <c r="AX111" s="905"/>
      <c r="AY111" s="905"/>
      <c r="AZ111" s="918" t="s">
        <v>451</v>
      </c>
      <c r="BA111" s="919"/>
      <c r="BB111" s="919"/>
      <c r="BC111" s="919"/>
      <c r="BD111" s="919"/>
      <c r="BE111" s="919"/>
      <c r="BF111" s="919"/>
      <c r="BG111" s="919"/>
      <c r="BH111" s="919"/>
      <c r="BI111" s="919"/>
      <c r="BJ111" s="919"/>
      <c r="BK111" s="919"/>
      <c r="BL111" s="919"/>
      <c r="BM111" s="919"/>
      <c r="BN111" s="919"/>
      <c r="BO111" s="919"/>
      <c r="BP111" s="920"/>
      <c r="BQ111" s="921" t="s">
        <v>452</v>
      </c>
      <c r="BR111" s="922"/>
      <c r="BS111" s="922"/>
      <c r="BT111" s="922"/>
      <c r="BU111" s="922"/>
      <c r="BV111" s="922" t="s">
        <v>453</v>
      </c>
      <c r="BW111" s="922"/>
      <c r="BX111" s="922"/>
      <c r="BY111" s="922"/>
      <c r="BZ111" s="922"/>
      <c r="CA111" s="922" t="s">
        <v>448</v>
      </c>
      <c r="CB111" s="922"/>
      <c r="CC111" s="922"/>
      <c r="CD111" s="922"/>
      <c r="CE111" s="922"/>
      <c r="CF111" s="916" t="s">
        <v>454</v>
      </c>
      <c r="CG111" s="917"/>
      <c r="CH111" s="917"/>
      <c r="CI111" s="917"/>
      <c r="CJ111" s="917"/>
      <c r="CK111" s="944"/>
      <c r="CL111" s="945"/>
      <c r="CM111" s="918" t="s">
        <v>455</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456</v>
      </c>
      <c r="DH111" s="922"/>
      <c r="DI111" s="922"/>
      <c r="DJ111" s="922"/>
      <c r="DK111" s="922"/>
      <c r="DL111" s="922" t="s">
        <v>130</v>
      </c>
      <c r="DM111" s="922"/>
      <c r="DN111" s="922"/>
      <c r="DO111" s="922"/>
      <c r="DP111" s="922"/>
      <c r="DQ111" s="922" t="s">
        <v>457</v>
      </c>
      <c r="DR111" s="922"/>
      <c r="DS111" s="922"/>
      <c r="DT111" s="922"/>
      <c r="DU111" s="922"/>
      <c r="DV111" s="923" t="s">
        <v>458</v>
      </c>
      <c r="DW111" s="923"/>
      <c r="DX111" s="923"/>
      <c r="DY111" s="923"/>
      <c r="DZ111" s="924"/>
    </row>
    <row r="112" spans="1:131" s="221" customFormat="1" ht="26.25" customHeight="1">
      <c r="A112" s="948" t="s">
        <v>459</v>
      </c>
      <c r="B112" s="949"/>
      <c r="C112" s="919" t="s">
        <v>460</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v>943</v>
      </c>
      <c r="AB112" s="955"/>
      <c r="AC112" s="955"/>
      <c r="AD112" s="955"/>
      <c r="AE112" s="956"/>
      <c r="AF112" s="957">
        <v>943</v>
      </c>
      <c r="AG112" s="955"/>
      <c r="AH112" s="955"/>
      <c r="AI112" s="955"/>
      <c r="AJ112" s="956"/>
      <c r="AK112" s="957">
        <v>943</v>
      </c>
      <c r="AL112" s="955"/>
      <c r="AM112" s="955"/>
      <c r="AN112" s="955"/>
      <c r="AO112" s="956"/>
      <c r="AP112" s="958">
        <v>0</v>
      </c>
      <c r="AQ112" s="959"/>
      <c r="AR112" s="959"/>
      <c r="AS112" s="959"/>
      <c r="AT112" s="960"/>
      <c r="AU112" s="904"/>
      <c r="AV112" s="905"/>
      <c r="AW112" s="905"/>
      <c r="AX112" s="905"/>
      <c r="AY112" s="905"/>
      <c r="AZ112" s="918" t="s">
        <v>461</v>
      </c>
      <c r="BA112" s="919"/>
      <c r="BB112" s="919"/>
      <c r="BC112" s="919"/>
      <c r="BD112" s="919"/>
      <c r="BE112" s="919"/>
      <c r="BF112" s="919"/>
      <c r="BG112" s="919"/>
      <c r="BH112" s="919"/>
      <c r="BI112" s="919"/>
      <c r="BJ112" s="919"/>
      <c r="BK112" s="919"/>
      <c r="BL112" s="919"/>
      <c r="BM112" s="919"/>
      <c r="BN112" s="919"/>
      <c r="BO112" s="919"/>
      <c r="BP112" s="920"/>
      <c r="BQ112" s="921">
        <v>6621377</v>
      </c>
      <c r="BR112" s="922"/>
      <c r="BS112" s="922"/>
      <c r="BT112" s="922"/>
      <c r="BU112" s="922"/>
      <c r="BV112" s="922">
        <v>5545616</v>
      </c>
      <c r="BW112" s="922"/>
      <c r="BX112" s="922"/>
      <c r="BY112" s="922"/>
      <c r="BZ112" s="922"/>
      <c r="CA112" s="922">
        <v>5033123</v>
      </c>
      <c r="CB112" s="922"/>
      <c r="CC112" s="922"/>
      <c r="CD112" s="922"/>
      <c r="CE112" s="922"/>
      <c r="CF112" s="916">
        <v>53.2</v>
      </c>
      <c r="CG112" s="917"/>
      <c r="CH112" s="917"/>
      <c r="CI112" s="917"/>
      <c r="CJ112" s="917"/>
      <c r="CK112" s="944"/>
      <c r="CL112" s="945"/>
      <c r="CM112" s="918" t="s">
        <v>462</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449</v>
      </c>
      <c r="DH112" s="922"/>
      <c r="DI112" s="922"/>
      <c r="DJ112" s="922"/>
      <c r="DK112" s="922"/>
      <c r="DL112" s="922" t="s">
        <v>453</v>
      </c>
      <c r="DM112" s="922"/>
      <c r="DN112" s="922"/>
      <c r="DO112" s="922"/>
      <c r="DP112" s="922"/>
      <c r="DQ112" s="922" t="s">
        <v>450</v>
      </c>
      <c r="DR112" s="922"/>
      <c r="DS112" s="922"/>
      <c r="DT112" s="922"/>
      <c r="DU112" s="922"/>
      <c r="DV112" s="923" t="s">
        <v>456</v>
      </c>
      <c r="DW112" s="923"/>
      <c r="DX112" s="923"/>
      <c r="DY112" s="923"/>
      <c r="DZ112" s="924"/>
    </row>
    <row r="113" spans="1:130" s="221" customFormat="1" ht="26.25" customHeight="1">
      <c r="A113" s="950"/>
      <c r="B113" s="951"/>
      <c r="C113" s="919" t="s">
        <v>463</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561659</v>
      </c>
      <c r="AB113" s="934"/>
      <c r="AC113" s="934"/>
      <c r="AD113" s="934"/>
      <c r="AE113" s="935"/>
      <c r="AF113" s="936">
        <v>496845</v>
      </c>
      <c r="AG113" s="934"/>
      <c r="AH113" s="934"/>
      <c r="AI113" s="934"/>
      <c r="AJ113" s="935"/>
      <c r="AK113" s="936">
        <v>548920</v>
      </c>
      <c r="AL113" s="934"/>
      <c r="AM113" s="934"/>
      <c r="AN113" s="934"/>
      <c r="AO113" s="935"/>
      <c r="AP113" s="937">
        <v>5.8</v>
      </c>
      <c r="AQ113" s="938"/>
      <c r="AR113" s="938"/>
      <c r="AS113" s="938"/>
      <c r="AT113" s="939"/>
      <c r="AU113" s="904"/>
      <c r="AV113" s="905"/>
      <c r="AW113" s="905"/>
      <c r="AX113" s="905"/>
      <c r="AY113" s="905"/>
      <c r="AZ113" s="918" t="s">
        <v>464</v>
      </c>
      <c r="BA113" s="919"/>
      <c r="BB113" s="919"/>
      <c r="BC113" s="919"/>
      <c r="BD113" s="919"/>
      <c r="BE113" s="919"/>
      <c r="BF113" s="919"/>
      <c r="BG113" s="919"/>
      <c r="BH113" s="919"/>
      <c r="BI113" s="919"/>
      <c r="BJ113" s="919"/>
      <c r="BK113" s="919"/>
      <c r="BL113" s="919"/>
      <c r="BM113" s="919"/>
      <c r="BN113" s="919"/>
      <c r="BO113" s="919"/>
      <c r="BP113" s="920"/>
      <c r="BQ113" s="921">
        <v>267292</v>
      </c>
      <c r="BR113" s="922"/>
      <c r="BS113" s="922"/>
      <c r="BT113" s="922"/>
      <c r="BU113" s="922"/>
      <c r="BV113" s="922">
        <v>195101</v>
      </c>
      <c r="BW113" s="922"/>
      <c r="BX113" s="922"/>
      <c r="BY113" s="922"/>
      <c r="BZ113" s="922"/>
      <c r="CA113" s="922">
        <v>249075</v>
      </c>
      <c r="CB113" s="922"/>
      <c r="CC113" s="922"/>
      <c r="CD113" s="922"/>
      <c r="CE113" s="922"/>
      <c r="CF113" s="916">
        <v>2.6</v>
      </c>
      <c r="CG113" s="917"/>
      <c r="CH113" s="917"/>
      <c r="CI113" s="917"/>
      <c r="CJ113" s="917"/>
      <c r="CK113" s="944"/>
      <c r="CL113" s="945"/>
      <c r="CM113" s="918" t="s">
        <v>465</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456</v>
      </c>
      <c r="DH113" s="955"/>
      <c r="DI113" s="955"/>
      <c r="DJ113" s="955"/>
      <c r="DK113" s="956"/>
      <c r="DL113" s="957" t="s">
        <v>466</v>
      </c>
      <c r="DM113" s="955"/>
      <c r="DN113" s="955"/>
      <c r="DO113" s="955"/>
      <c r="DP113" s="956"/>
      <c r="DQ113" s="957" t="s">
        <v>450</v>
      </c>
      <c r="DR113" s="955"/>
      <c r="DS113" s="955"/>
      <c r="DT113" s="955"/>
      <c r="DU113" s="956"/>
      <c r="DV113" s="958" t="s">
        <v>453</v>
      </c>
      <c r="DW113" s="959"/>
      <c r="DX113" s="959"/>
      <c r="DY113" s="959"/>
      <c r="DZ113" s="960"/>
    </row>
    <row r="114" spans="1:130" s="221" customFormat="1" ht="26.25" customHeight="1">
      <c r="A114" s="950"/>
      <c r="B114" s="951"/>
      <c r="C114" s="919" t="s">
        <v>467</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t="s">
        <v>450</v>
      </c>
      <c r="AB114" s="955"/>
      <c r="AC114" s="955"/>
      <c r="AD114" s="955"/>
      <c r="AE114" s="956"/>
      <c r="AF114" s="957" t="s">
        <v>450</v>
      </c>
      <c r="AG114" s="955"/>
      <c r="AH114" s="955"/>
      <c r="AI114" s="955"/>
      <c r="AJ114" s="956"/>
      <c r="AK114" s="957" t="s">
        <v>450</v>
      </c>
      <c r="AL114" s="955"/>
      <c r="AM114" s="955"/>
      <c r="AN114" s="955"/>
      <c r="AO114" s="956"/>
      <c r="AP114" s="958" t="s">
        <v>466</v>
      </c>
      <c r="AQ114" s="959"/>
      <c r="AR114" s="959"/>
      <c r="AS114" s="959"/>
      <c r="AT114" s="960"/>
      <c r="AU114" s="904"/>
      <c r="AV114" s="905"/>
      <c r="AW114" s="905"/>
      <c r="AX114" s="905"/>
      <c r="AY114" s="905"/>
      <c r="AZ114" s="918" t="s">
        <v>468</v>
      </c>
      <c r="BA114" s="919"/>
      <c r="BB114" s="919"/>
      <c r="BC114" s="919"/>
      <c r="BD114" s="919"/>
      <c r="BE114" s="919"/>
      <c r="BF114" s="919"/>
      <c r="BG114" s="919"/>
      <c r="BH114" s="919"/>
      <c r="BI114" s="919"/>
      <c r="BJ114" s="919"/>
      <c r="BK114" s="919"/>
      <c r="BL114" s="919"/>
      <c r="BM114" s="919"/>
      <c r="BN114" s="919"/>
      <c r="BO114" s="919"/>
      <c r="BP114" s="920"/>
      <c r="BQ114" s="921">
        <v>3809930</v>
      </c>
      <c r="BR114" s="922"/>
      <c r="BS114" s="922"/>
      <c r="BT114" s="922"/>
      <c r="BU114" s="922"/>
      <c r="BV114" s="922">
        <v>3595368</v>
      </c>
      <c r="BW114" s="922"/>
      <c r="BX114" s="922"/>
      <c r="BY114" s="922"/>
      <c r="BZ114" s="922"/>
      <c r="CA114" s="922">
        <v>3559971</v>
      </c>
      <c r="CB114" s="922"/>
      <c r="CC114" s="922"/>
      <c r="CD114" s="922"/>
      <c r="CE114" s="922"/>
      <c r="CF114" s="916">
        <v>37.700000000000003</v>
      </c>
      <c r="CG114" s="917"/>
      <c r="CH114" s="917"/>
      <c r="CI114" s="917"/>
      <c r="CJ114" s="917"/>
      <c r="CK114" s="944"/>
      <c r="CL114" s="945"/>
      <c r="CM114" s="918" t="s">
        <v>469</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453</v>
      </c>
      <c r="DH114" s="955"/>
      <c r="DI114" s="955"/>
      <c r="DJ114" s="955"/>
      <c r="DK114" s="956"/>
      <c r="DL114" s="957" t="s">
        <v>470</v>
      </c>
      <c r="DM114" s="955"/>
      <c r="DN114" s="955"/>
      <c r="DO114" s="955"/>
      <c r="DP114" s="956"/>
      <c r="DQ114" s="957" t="s">
        <v>454</v>
      </c>
      <c r="DR114" s="955"/>
      <c r="DS114" s="955"/>
      <c r="DT114" s="955"/>
      <c r="DU114" s="956"/>
      <c r="DV114" s="958" t="s">
        <v>471</v>
      </c>
      <c r="DW114" s="959"/>
      <c r="DX114" s="959"/>
      <c r="DY114" s="959"/>
      <c r="DZ114" s="960"/>
    </row>
    <row r="115" spans="1:130" s="221" customFormat="1" ht="26.25" customHeight="1">
      <c r="A115" s="950"/>
      <c r="B115" s="951"/>
      <c r="C115" s="919" t="s">
        <v>472</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70214</v>
      </c>
      <c r="AB115" s="934"/>
      <c r="AC115" s="934"/>
      <c r="AD115" s="934"/>
      <c r="AE115" s="935"/>
      <c r="AF115" s="936">
        <v>74275</v>
      </c>
      <c r="AG115" s="934"/>
      <c r="AH115" s="934"/>
      <c r="AI115" s="934"/>
      <c r="AJ115" s="935"/>
      <c r="AK115" s="936">
        <v>67614</v>
      </c>
      <c r="AL115" s="934"/>
      <c r="AM115" s="934"/>
      <c r="AN115" s="934"/>
      <c r="AO115" s="935"/>
      <c r="AP115" s="937">
        <v>0.7</v>
      </c>
      <c r="AQ115" s="938"/>
      <c r="AR115" s="938"/>
      <c r="AS115" s="938"/>
      <c r="AT115" s="939"/>
      <c r="AU115" s="904"/>
      <c r="AV115" s="905"/>
      <c r="AW115" s="905"/>
      <c r="AX115" s="905"/>
      <c r="AY115" s="905"/>
      <c r="AZ115" s="918" t="s">
        <v>473</v>
      </c>
      <c r="BA115" s="919"/>
      <c r="BB115" s="919"/>
      <c r="BC115" s="919"/>
      <c r="BD115" s="919"/>
      <c r="BE115" s="919"/>
      <c r="BF115" s="919"/>
      <c r="BG115" s="919"/>
      <c r="BH115" s="919"/>
      <c r="BI115" s="919"/>
      <c r="BJ115" s="919"/>
      <c r="BK115" s="919"/>
      <c r="BL115" s="919"/>
      <c r="BM115" s="919"/>
      <c r="BN115" s="919"/>
      <c r="BO115" s="919"/>
      <c r="BP115" s="920"/>
      <c r="BQ115" s="921" t="s">
        <v>450</v>
      </c>
      <c r="BR115" s="922"/>
      <c r="BS115" s="922"/>
      <c r="BT115" s="922"/>
      <c r="BU115" s="922"/>
      <c r="BV115" s="922" t="s">
        <v>454</v>
      </c>
      <c r="BW115" s="922"/>
      <c r="BX115" s="922"/>
      <c r="BY115" s="922"/>
      <c r="BZ115" s="922"/>
      <c r="CA115" s="922" t="s">
        <v>448</v>
      </c>
      <c r="CB115" s="922"/>
      <c r="CC115" s="922"/>
      <c r="CD115" s="922"/>
      <c r="CE115" s="922"/>
      <c r="CF115" s="916" t="s">
        <v>448</v>
      </c>
      <c r="CG115" s="917"/>
      <c r="CH115" s="917"/>
      <c r="CI115" s="917"/>
      <c r="CJ115" s="917"/>
      <c r="CK115" s="944"/>
      <c r="CL115" s="945"/>
      <c r="CM115" s="918" t="s">
        <v>474</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470</v>
      </c>
      <c r="DH115" s="955"/>
      <c r="DI115" s="955"/>
      <c r="DJ115" s="955"/>
      <c r="DK115" s="956"/>
      <c r="DL115" s="957" t="s">
        <v>450</v>
      </c>
      <c r="DM115" s="955"/>
      <c r="DN115" s="955"/>
      <c r="DO115" s="955"/>
      <c r="DP115" s="956"/>
      <c r="DQ115" s="957" t="s">
        <v>449</v>
      </c>
      <c r="DR115" s="955"/>
      <c r="DS115" s="955"/>
      <c r="DT115" s="955"/>
      <c r="DU115" s="956"/>
      <c r="DV115" s="958" t="s">
        <v>466</v>
      </c>
      <c r="DW115" s="959"/>
      <c r="DX115" s="959"/>
      <c r="DY115" s="959"/>
      <c r="DZ115" s="960"/>
    </row>
    <row r="116" spans="1:130" s="221" customFormat="1" ht="26.25" customHeight="1">
      <c r="A116" s="952"/>
      <c r="B116" s="953"/>
      <c r="C116" s="961" t="s">
        <v>475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449</v>
      </c>
      <c r="AB116" s="955"/>
      <c r="AC116" s="955"/>
      <c r="AD116" s="955"/>
      <c r="AE116" s="956"/>
      <c r="AF116" s="957" t="s">
        <v>470</v>
      </c>
      <c r="AG116" s="955"/>
      <c r="AH116" s="955"/>
      <c r="AI116" s="955"/>
      <c r="AJ116" s="956"/>
      <c r="AK116" s="957" t="s">
        <v>457</v>
      </c>
      <c r="AL116" s="955"/>
      <c r="AM116" s="955"/>
      <c r="AN116" s="955"/>
      <c r="AO116" s="956"/>
      <c r="AP116" s="958" t="s">
        <v>456</v>
      </c>
      <c r="AQ116" s="959"/>
      <c r="AR116" s="959"/>
      <c r="AS116" s="959"/>
      <c r="AT116" s="960"/>
      <c r="AU116" s="904"/>
      <c r="AV116" s="905"/>
      <c r="AW116" s="905"/>
      <c r="AX116" s="905"/>
      <c r="AY116" s="905"/>
      <c r="AZ116" s="963" t="s">
        <v>476</v>
      </c>
      <c r="BA116" s="964"/>
      <c r="BB116" s="964"/>
      <c r="BC116" s="964"/>
      <c r="BD116" s="964"/>
      <c r="BE116" s="964"/>
      <c r="BF116" s="964"/>
      <c r="BG116" s="964"/>
      <c r="BH116" s="964"/>
      <c r="BI116" s="964"/>
      <c r="BJ116" s="964"/>
      <c r="BK116" s="964"/>
      <c r="BL116" s="964"/>
      <c r="BM116" s="964"/>
      <c r="BN116" s="964"/>
      <c r="BO116" s="964"/>
      <c r="BP116" s="965"/>
      <c r="BQ116" s="921" t="s">
        <v>454</v>
      </c>
      <c r="BR116" s="922"/>
      <c r="BS116" s="922"/>
      <c r="BT116" s="922"/>
      <c r="BU116" s="922"/>
      <c r="BV116" s="922" t="s">
        <v>130</v>
      </c>
      <c r="BW116" s="922"/>
      <c r="BX116" s="922"/>
      <c r="BY116" s="922"/>
      <c r="BZ116" s="922"/>
      <c r="CA116" s="922" t="s">
        <v>452</v>
      </c>
      <c r="CB116" s="922"/>
      <c r="CC116" s="922"/>
      <c r="CD116" s="922"/>
      <c r="CE116" s="922"/>
      <c r="CF116" s="916" t="s">
        <v>466</v>
      </c>
      <c r="CG116" s="917"/>
      <c r="CH116" s="917"/>
      <c r="CI116" s="917"/>
      <c r="CJ116" s="917"/>
      <c r="CK116" s="944"/>
      <c r="CL116" s="945"/>
      <c r="CM116" s="918" t="s">
        <v>477</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450</v>
      </c>
      <c r="DH116" s="955"/>
      <c r="DI116" s="955"/>
      <c r="DJ116" s="955"/>
      <c r="DK116" s="956"/>
      <c r="DL116" s="957" t="s">
        <v>130</v>
      </c>
      <c r="DM116" s="955"/>
      <c r="DN116" s="955"/>
      <c r="DO116" s="955"/>
      <c r="DP116" s="956"/>
      <c r="DQ116" s="957" t="s">
        <v>466</v>
      </c>
      <c r="DR116" s="955"/>
      <c r="DS116" s="955"/>
      <c r="DT116" s="955"/>
      <c r="DU116" s="956"/>
      <c r="DV116" s="958" t="s">
        <v>471</v>
      </c>
      <c r="DW116" s="959"/>
      <c r="DX116" s="959"/>
      <c r="DY116" s="959"/>
      <c r="DZ116" s="960"/>
    </row>
    <row r="117" spans="1:130" s="221" customFormat="1" ht="26.25" customHeight="1">
      <c r="A117" s="908" t="s">
        <v>190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478</v>
      </c>
      <c r="Z117" s="890"/>
      <c r="AA117" s="974">
        <v>3506759</v>
      </c>
      <c r="AB117" s="975"/>
      <c r="AC117" s="975"/>
      <c r="AD117" s="975"/>
      <c r="AE117" s="976"/>
      <c r="AF117" s="977">
        <v>3065036</v>
      </c>
      <c r="AG117" s="975"/>
      <c r="AH117" s="975"/>
      <c r="AI117" s="975"/>
      <c r="AJ117" s="976"/>
      <c r="AK117" s="977">
        <v>3264022</v>
      </c>
      <c r="AL117" s="975"/>
      <c r="AM117" s="975"/>
      <c r="AN117" s="975"/>
      <c r="AO117" s="976"/>
      <c r="AP117" s="978"/>
      <c r="AQ117" s="979"/>
      <c r="AR117" s="979"/>
      <c r="AS117" s="979"/>
      <c r="AT117" s="980"/>
      <c r="AU117" s="904"/>
      <c r="AV117" s="905"/>
      <c r="AW117" s="905"/>
      <c r="AX117" s="905"/>
      <c r="AY117" s="905"/>
      <c r="AZ117" s="970" t="s">
        <v>479</v>
      </c>
      <c r="BA117" s="971"/>
      <c r="BB117" s="971"/>
      <c r="BC117" s="971"/>
      <c r="BD117" s="971"/>
      <c r="BE117" s="971"/>
      <c r="BF117" s="971"/>
      <c r="BG117" s="971"/>
      <c r="BH117" s="971"/>
      <c r="BI117" s="971"/>
      <c r="BJ117" s="971"/>
      <c r="BK117" s="971"/>
      <c r="BL117" s="971"/>
      <c r="BM117" s="971"/>
      <c r="BN117" s="971"/>
      <c r="BO117" s="971"/>
      <c r="BP117" s="972"/>
      <c r="BQ117" s="921" t="s">
        <v>450</v>
      </c>
      <c r="BR117" s="922"/>
      <c r="BS117" s="922"/>
      <c r="BT117" s="922"/>
      <c r="BU117" s="922"/>
      <c r="BV117" s="922" t="s">
        <v>466</v>
      </c>
      <c r="BW117" s="922"/>
      <c r="BX117" s="922"/>
      <c r="BY117" s="922"/>
      <c r="BZ117" s="922"/>
      <c r="CA117" s="922" t="s">
        <v>449</v>
      </c>
      <c r="CB117" s="922"/>
      <c r="CC117" s="922"/>
      <c r="CD117" s="922"/>
      <c r="CE117" s="922"/>
      <c r="CF117" s="916" t="s">
        <v>130</v>
      </c>
      <c r="CG117" s="917"/>
      <c r="CH117" s="917"/>
      <c r="CI117" s="917"/>
      <c r="CJ117" s="917"/>
      <c r="CK117" s="944"/>
      <c r="CL117" s="945"/>
      <c r="CM117" s="918" t="s">
        <v>480</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449</v>
      </c>
      <c r="DH117" s="955"/>
      <c r="DI117" s="955"/>
      <c r="DJ117" s="955"/>
      <c r="DK117" s="956"/>
      <c r="DL117" s="957" t="s">
        <v>130</v>
      </c>
      <c r="DM117" s="955"/>
      <c r="DN117" s="955"/>
      <c r="DO117" s="955"/>
      <c r="DP117" s="956"/>
      <c r="DQ117" s="957" t="s">
        <v>454</v>
      </c>
      <c r="DR117" s="955"/>
      <c r="DS117" s="955"/>
      <c r="DT117" s="955"/>
      <c r="DU117" s="956"/>
      <c r="DV117" s="958" t="s">
        <v>457</v>
      </c>
      <c r="DW117" s="959"/>
      <c r="DX117" s="959"/>
      <c r="DY117" s="959"/>
      <c r="DZ117" s="960"/>
    </row>
    <row r="118" spans="1:130" s="221" customFormat="1" ht="26.25" customHeight="1">
      <c r="A118" s="908" t="s">
        <v>441</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438</v>
      </c>
      <c r="AB118" s="889"/>
      <c r="AC118" s="889"/>
      <c r="AD118" s="889"/>
      <c r="AE118" s="890"/>
      <c r="AF118" s="888" t="s">
        <v>439</v>
      </c>
      <c r="AG118" s="889"/>
      <c r="AH118" s="889"/>
      <c r="AI118" s="889"/>
      <c r="AJ118" s="890"/>
      <c r="AK118" s="888" t="s">
        <v>308</v>
      </c>
      <c r="AL118" s="889"/>
      <c r="AM118" s="889"/>
      <c r="AN118" s="889"/>
      <c r="AO118" s="890"/>
      <c r="AP118" s="966" t="s">
        <v>440</v>
      </c>
      <c r="AQ118" s="967"/>
      <c r="AR118" s="967"/>
      <c r="AS118" s="967"/>
      <c r="AT118" s="968"/>
      <c r="AU118" s="904"/>
      <c r="AV118" s="905"/>
      <c r="AW118" s="905"/>
      <c r="AX118" s="905"/>
      <c r="AY118" s="905"/>
      <c r="AZ118" s="969" t="s">
        <v>481</v>
      </c>
      <c r="BA118" s="961"/>
      <c r="BB118" s="961"/>
      <c r="BC118" s="961"/>
      <c r="BD118" s="961"/>
      <c r="BE118" s="961"/>
      <c r="BF118" s="961"/>
      <c r="BG118" s="961"/>
      <c r="BH118" s="961"/>
      <c r="BI118" s="961"/>
      <c r="BJ118" s="961"/>
      <c r="BK118" s="961"/>
      <c r="BL118" s="961"/>
      <c r="BM118" s="961"/>
      <c r="BN118" s="961"/>
      <c r="BO118" s="961"/>
      <c r="BP118" s="962"/>
      <c r="BQ118" s="995" t="s">
        <v>448</v>
      </c>
      <c r="BR118" s="996"/>
      <c r="BS118" s="996"/>
      <c r="BT118" s="996"/>
      <c r="BU118" s="996"/>
      <c r="BV118" s="996" t="s">
        <v>453</v>
      </c>
      <c r="BW118" s="996"/>
      <c r="BX118" s="996"/>
      <c r="BY118" s="996"/>
      <c r="BZ118" s="996"/>
      <c r="CA118" s="996" t="s">
        <v>453</v>
      </c>
      <c r="CB118" s="996"/>
      <c r="CC118" s="996"/>
      <c r="CD118" s="996"/>
      <c r="CE118" s="996"/>
      <c r="CF118" s="916" t="s">
        <v>450</v>
      </c>
      <c r="CG118" s="917"/>
      <c r="CH118" s="917"/>
      <c r="CI118" s="917"/>
      <c r="CJ118" s="917"/>
      <c r="CK118" s="944"/>
      <c r="CL118" s="945"/>
      <c r="CM118" s="918" t="s">
        <v>482</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471</v>
      </c>
      <c r="DH118" s="955"/>
      <c r="DI118" s="955"/>
      <c r="DJ118" s="955"/>
      <c r="DK118" s="956"/>
      <c r="DL118" s="957" t="s">
        <v>453</v>
      </c>
      <c r="DM118" s="955"/>
      <c r="DN118" s="955"/>
      <c r="DO118" s="955"/>
      <c r="DP118" s="956"/>
      <c r="DQ118" s="957" t="s">
        <v>456</v>
      </c>
      <c r="DR118" s="955"/>
      <c r="DS118" s="955"/>
      <c r="DT118" s="955"/>
      <c r="DU118" s="956"/>
      <c r="DV118" s="958" t="s">
        <v>453</v>
      </c>
      <c r="DW118" s="959"/>
      <c r="DX118" s="959"/>
      <c r="DY118" s="959"/>
      <c r="DZ118" s="960"/>
    </row>
    <row r="119" spans="1:130" s="221" customFormat="1" ht="26.25" customHeight="1">
      <c r="A119" s="1052" t="s">
        <v>444</v>
      </c>
      <c r="B119" s="943"/>
      <c r="C119" s="925" t="s">
        <v>445</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458</v>
      </c>
      <c r="AB119" s="896"/>
      <c r="AC119" s="896"/>
      <c r="AD119" s="896"/>
      <c r="AE119" s="897"/>
      <c r="AF119" s="898" t="s">
        <v>456</v>
      </c>
      <c r="AG119" s="896"/>
      <c r="AH119" s="896"/>
      <c r="AI119" s="896"/>
      <c r="AJ119" s="897"/>
      <c r="AK119" s="898" t="s">
        <v>458</v>
      </c>
      <c r="AL119" s="896"/>
      <c r="AM119" s="896"/>
      <c r="AN119" s="896"/>
      <c r="AO119" s="897"/>
      <c r="AP119" s="899" t="s">
        <v>130</v>
      </c>
      <c r="AQ119" s="900"/>
      <c r="AR119" s="900"/>
      <c r="AS119" s="900"/>
      <c r="AT119" s="901"/>
      <c r="AU119" s="906"/>
      <c r="AV119" s="907"/>
      <c r="AW119" s="907"/>
      <c r="AX119" s="907"/>
      <c r="AY119" s="907"/>
      <c r="AZ119" s="242" t="s">
        <v>190</v>
      </c>
      <c r="BA119" s="242"/>
      <c r="BB119" s="242"/>
      <c r="BC119" s="242"/>
      <c r="BD119" s="242"/>
      <c r="BE119" s="242"/>
      <c r="BF119" s="242"/>
      <c r="BG119" s="242"/>
      <c r="BH119" s="242"/>
      <c r="BI119" s="242"/>
      <c r="BJ119" s="242"/>
      <c r="BK119" s="242"/>
      <c r="BL119" s="242"/>
      <c r="BM119" s="242"/>
      <c r="BN119" s="242"/>
      <c r="BO119" s="973" t="s">
        <v>483</v>
      </c>
      <c r="BP119" s="1001"/>
      <c r="BQ119" s="995">
        <v>35214939</v>
      </c>
      <c r="BR119" s="996"/>
      <c r="BS119" s="996"/>
      <c r="BT119" s="996"/>
      <c r="BU119" s="996"/>
      <c r="BV119" s="996">
        <v>33652432</v>
      </c>
      <c r="BW119" s="996"/>
      <c r="BX119" s="996"/>
      <c r="BY119" s="996"/>
      <c r="BZ119" s="996"/>
      <c r="CA119" s="996">
        <v>32264673</v>
      </c>
      <c r="CB119" s="996"/>
      <c r="CC119" s="996"/>
      <c r="CD119" s="996"/>
      <c r="CE119" s="996"/>
      <c r="CF119" s="997"/>
      <c r="CG119" s="998"/>
      <c r="CH119" s="998"/>
      <c r="CI119" s="998"/>
      <c r="CJ119" s="999"/>
      <c r="CK119" s="946"/>
      <c r="CL119" s="947"/>
      <c r="CM119" s="969" t="s">
        <v>484</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449</v>
      </c>
      <c r="DH119" s="982"/>
      <c r="DI119" s="982"/>
      <c r="DJ119" s="982"/>
      <c r="DK119" s="983"/>
      <c r="DL119" s="981" t="s">
        <v>449</v>
      </c>
      <c r="DM119" s="982"/>
      <c r="DN119" s="982"/>
      <c r="DO119" s="982"/>
      <c r="DP119" s="983"/>
      <c r="DQ119" s="981" t="s">
        <v>466</v>
      </c>
      <c r="DR119" s="982"/>
      <c r="DS119" s="982"/>
      <c r="DT119" s="982"/>
      <c r="DU119" s="983"/>
      <c r="DV119" s="984" t="s">
        <v>466</v>
      </c>
      <c r="DW119" s="985"/>
      <c r="DX119" s="985"/>
      <c r="DY119" s="985"/>
      <c r="DZ119" s="986"/>
    </row>
    <row r="120" spans="1:130" s="221" customFormat="1" ht="26.25" customHeight="1">
      <c r="A120" s="1053"/>
      <c r="B120" s="945"/>
      <c r="C120" s="918" t="s">
        <v>455</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457</v>
      </c>
      <c r="AB120" s="955"/>
      <c r="AC120" s="955"/>
      <c r="AD120" s="955"/>
      <c r="AE120" s="956"/>
      <c r="AF120" s="957" t="s">
        <v>130</v>
      </c>
      <c r="AG120" s="955"/>
      <c r="AH120" s="955"/>
      <c r="AI120" s="955"/>
      <c r="AJ120" s="956"/>
      <c r="AK120" s="957" t="s">
        <v>454</v>
      </c>
      <c r="AL120" s="955"/>
      <c r="AM120" s="955"/>
      <c r="AN120" s="955"/>
      <c r="AO120" s="956"/>
      <c r="AP120" s="958" t="s">
        <v>449</v>
      </c>
      <c r="AQ120" s="959"/>
      <c r="AR120" s="959"/>
      <c r="AS120" s="959"/>
      <c r="AT120" s="960"/>
      <c r="AU120" s="987" t="s">
        <v>485</v>
      </c>
      <c r="AV120" s="988"/>
      <c r="AW120" s="988"/>
      <c r="AX120" s="988"/>
      <c r="AY120" s="989"/>
      <c r="AZ120" s="925" t="s">
        <v>486</v>
      </c>
      <c r="BA120" s="893"/>
      <c r="BB120" s="893"/>
      <c r="BC120" s="893"/>
      <c r="BD120" s="893"/>
      <c r="BE120" s="893"/>
      <c r="BF120" s="893"/>
      <c r="BG120" s="893"/>
      <c r="BH120" s="893"/>
      <c r="BI120" s="893"/>
      <c r="BJ120" s="893"/>
      <c r="BK120" s="893"/>
      <c r="BL120" s="893"/>
      <c r="BM120" s="893"/>
      <c r="BN120" s="893"/>
      <c r="BO120" s="893"/>
      <c r="BP120" s="894"/>
      <c r="BQ120" s="926">
        <v>3168186</v>
      </c>
      <c r="BR120" s="927"/>
      <c r="BS120" s="927"/>
      <c r="BT120" s="927"/>
      <c r="BU120" s="927"/>
      <c r="BV120" s="927">
        <v>3361120</v>
      </c>
      <c r="BW120" s="927"/>
      <c r="BX120" s="927"/>
      <c r="BY120" s="927"/>
      <c r="BZ120" s="927"/>
      <c r="CA120" s="927">
        <v>4041714</v>
      </c>
      <c r="CB120" s="927"/>
      <c r="CC120" s="927"/>
      <c r="CD120" s="927"/>
      <c r="CE120" s="927"/>
      <c r="CF120" s="940">
        <v>42.8</v>
      </c>
      <c r="CG120" s="941"/>
      <c r="CH120" s="941"/>
      <c r="CI120" s="941"/>
      <c r="CJ120" s="941"/>
      <c r="CK120" s="1002" t="s">
        <v>487</v>
      </c>
      <c r="CL120" s="1003"/>
      <c r="CM120" s="1003"/>
      <c r="CN120" s="1003"/>
      <c r="CO120" s="1004"/>
      <c r="CP120" s="1010" t="s">
        <v>488</v>
      </c>
      <c r="CQ120" s="1011"/>
      <c r="CR120" s="1011"/>
      <c r="CS120" s="1011"/>
      <c r="CT120" s="1011"/>
      <c r="CU120" s="1011"/>
      <c r="CV120" s="1011"/>
      <c r="CW120" s="1011"/>
      <c r="CX120" s="1011"/>
      <c r="CY120" s="1011"/>
      <c r="CZ120" s="1011"/>
      <c r="DA120" s="1011"/>
      <c r="DB120" s="1011"/>
      <c r="DC120" s="1011"/>
      <c r="DD120" s="1011"/>
      <c r="DE120" s="1011"/>
      <c r="DF120" s="1012"/>
      <c r="DG120" s="926">
        <v>3430108</v>
      </c>
      <c r="DH120" s="927"/>
      <c r="DI120" s="927"/>
      <c r="DJ120" s="927"/>
      <c r="DK120" s="927"/>
      <c r="DL120" s="927">
        <v>2565830</v>
      </c>
      <c r="DM120" s="927"/>
      <c r="DN120" s="927"/>
      <c r="DO120" s="927"/>
      <c r="DP120" s="927"/>
      <c r="DQ120" s="927">
        <v>2295861</v>
      </c>
      <c r="DR120" s="927"/>
      <c r="DS120" s="927"/>
      <c r="DT120" s="927"/>
      <c r="DU120" s="927"/>
      <c r="DV120" s="928">
        <v>24.3</v>
      </c>
      <c r="DW120" s="928"/>
      <c r="DX120" s="928"/>
      <c r="DY120" s="928"/>
      <c r="DZ120" s="929"/>
    </row>
    <row r="121" spans="1:130" s="221" customFormat="1" ht="26.25" customHeight="1">
      <c r="A121" s="1053"/>
      <c r="B121" s="945"/>
      <c r="C121" s="970" t="s">
        <v>489</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449</v>
      </c>
      <c r="AB121" s="955"/>
      <c r="AC121" s="955"/>
      <c r="AD121" s="955"/>
      <c r="AE121" s="956"/>
      <c r="AF121" s="957" t="s">
        <v>450</v>
      </c>
      <c r="AG121" s="955"/>
      <c r="AH121" s="955"/>
      <c r="AI121" s="955"/>
      <c r="AJ121" s="956"/>
      <c r="AK121" s="957" t="s">
        <v>449</v>
      </c>
      <c r="AL121" s="955"/>
      <c r="AM121" s="955"/>
      <c r="AN121" s="955"/>
      <c r="AO121" s="956"/>
      <c r="AP121" s="958" t="s">
        <v>456</v>
      </c>
      <c r="AQ121" s="959"/>
      <c r="AR121" s="959"/>
      <c r="AS121" s="959"/>
      <c r="AT121" s="960"/>
      <c r="AU121" s="990"/>
      <c r="AV121" s="991"/>
      <c r="AW121" s="991"/>
      <c r="AX121" s="991"/>
      <c r="AY121" s="992"/>
      <c r="AZ121" s="918" t="s">
        <v>490</v>
      </c>
      <c r="BA121" s="919"/>
      <c r="BB121" s="919"/>
      <c r="BC121" s="919"/>
      <c r="BD121" s="919"/>
      <c r="BE121" s="919"/>
      <c r="BF121" s="919"/>
      <c r="BG121" s="919"/>
      <c r="BH121" s="919"/>
      <c r="BI121" s="919"/>
      <c r="BJ121" s="919"/>
      <c r="BK121" s="919"/>
      <c r="BL121" s="919"/>
      <c r="BM121" s="919"/>
      <c r="BN121" s="919"/>
      <c r="BO121" s="919"/>
      <c r="BP121" s="920"/>
      <c r="BQ121" s="921">
        <v>133624</v>
      </c>
      <c r="BR121" s="922"/>
      <c r="BS121" s="922"/>
      <c r="BT121" s="922"/>
      <c r="BU121" s="922"/>
      <c r="BV121" s="922">
        <v>96212</v>
      </c>
      <c r="BW121" s="922"/>
      <c r="BX121" s="922"/>
      <c r="BY121" s="922"/>
      <c r="BZ121" s="922"/>
      <c r="CA121" s="922">
        <v>63881</v>
      </c>
      <c r="CB121" s="922"/>
      <c r="CC121" s="922"/>
      <c r="CD121" s="922"/>
      <c r="CE121" s="922"/>
      <c r="CF121" s="916">
        <v>0.7</v>
      </c>
      <c r="CG121" s="917"/>
      <c r="CH121" s="917"/>
      <c r="CI121" s="917"/>
      <c r="CJ121" s="917"/>
      <c r="CK121" s="1005"/>
      <c r="CL121" s="1006"/>
      <c r="CM121" s="1006"/>
      <c r="CN121" s="1006"/>
      <c r="CO121" s="1007"/>
      <c r="CP121" s="1015" t="s">
        <v>414</v>
      </c>
      <c r="CQ121" s="1016"/>
      <c r="CR121" s="1016"/>
      <c r="CS121" s="1016"/>
      <c r="CT121" s="1016"/>
      <c r="CU121" s="1016"/>
      <c r="CV121" s="1016"/>
      <c r="CW121" s="1016"/>
      <c r="CX121" s="1016"/>
      <c r="CY121" s="1016"/>
      <c r="CZ121" s="1016"/>
      <c r="DA121" s="1016"/>
      <c r="DB121" s="1016"/>
      <c r="DC121" s="1016"/>
      <c r="DD121" s="1016"/>
      <c r="DE121" s="1016"/>
      <c r="DF121" s="1017"/>
      <c r="DG121" s="921">
        <v>1563758</v>
      </c>
      <c r="DH121" s="922"/>
      <c r="DI121" s="922"/>
      <c r="DJ121" s="922"/>
      <c r="DK121" s="922"/>
      <c r="DL121" s="922">
        <v>1492837</v>
      </c>
      <c r="DM121" s="922"/>
      <c r="DN121" s="922"/>
      <c r="DO121" s="922"/>
      <c r="DP121" s="922"/>
      <c r="DQ121" s="922">
        <v>1371191</v>
      </c>
      <c r="DR121" s="922"/>
      <c r="DS121" s="922"/>
      <c r="DT121" s="922"/>
      <c r="DU121" s="922"/>
      <c r="DV121" s="923">
        <v>14.5</v>
      </c>
      <c r="DW121" s="923"/>
      <c r="DX121" s="923"/>
      <c r="DY121" s="923"/>
      <c r="DZ121" s="924"/>
    </row>
    <row r="122" spans="1:130" s="221" customFormat="1" ht="26.25" customHeight="1">
      <c r="A122" s="1053"/>
      <c r="B122" s="945"/>
      <c r="C122" s="918" t="s">
        <v>469</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449</v>
      </c>
      <c r="AB122" s="955"/>
      <c r="AC122" s="955"/>
      <c r="AD122" s="955"/>
      <c r="AE122" s="956"/>
      <c r="AF122" s="957" t="s">
        <v>453</v>
      </c>
      <c r="AG122" s="955"/>
      <c r="AH122" s="955"/>
      <c r="AI122" s="955"/>
      <c r="AJ122" s="956"/>
      <c r="AK122" s="957" t="s">
        <v>466</v>
      </c>
      <c r="AL122" s="955"/>
      <c r="AM122" s="955"/>
      <c r="AN122" s="955"/>
      <c r="AO122" s="956"/>
      <c r="AP122" s="958" t="s">
        <v>456</v>
      </c>
      <c r="AQ122" s="959"/>
      <c r="AR122" s="959"/>
      <c r="AS122" s="959"/>
      <c r="AT122" s="960"/>
      <c r="AU122" s="990"/>
      <c r="AV122" s="991"/>
      <c r="AW122" s="991"/>
      <c r="AX122" s="991"/>
      <c r="AY122" s="992"/>
      <c r="AZ122" s="969" t="s">
        <v>491</v>
      </c>
      <c r="BA122" s="961"/>
      <c r="BB122" s="961"/>
      <c r="BC122" s="961"/>
      <c r="BD122" s="961"/>
      <c r="BE122" s="961"/>
      <c r="BF122" s="961"/>
      <c r="BG122" s="961"/>
      <c r="BH122" s="961"/>
      <c r="BI122" s="961"/>
      <c r="BJ122" s="961"/>
      <c r="BK122" s="961"/>
      <c r="BL122" s="961"/>
      <c r="BM122" s="961"/>
      <c r="BN122" s="961"/>
      <c r="BO122" s="961"/>
      <c r="BP122" s="962"/>
      <c r="BQ122" s="995">
        <v>20842012</v>
      </c>
      <c r="BR122" s="996"/>
      <c r="BS122" s="996"/>
      <c r="BT122" s="996"/>
      <c r="BU122" s="996"/>
      <c r="BV122" s="996">
        <v>20271838</v>
      </c>
      <c r="BW122" s="996"/>
      <c r="BX122" s="996"/>
      <c r="BY122" s="996"/>
      <c r="BZ122" s="996"/>
      <c r="CA122" s="996">
        <v>20018804</v>
      </c>
      <c r="CB122" s="996"/>
      <c r="CC122" s="996"/>
      <c r="CD122" s="996"/>
      <c r="CE122" s="996"/>
      <c r="CF122" s="1013">
        <v>211.8</v>
      </c>
      <c r="CG122" s="1014"/>
      <c r="CH122" s="1014"/>
      <c r="CI122" s="1014"/>
      <c r="CJ122" s="1014"/>
      <c r="CK122" s="1005"/>
      <c r="CL122" s="1006"/>
      <c r="CM122" s="1006"/>
      <c r="CN122" s="1006"/>
      <c r="CO122" s="1007"/>
      <c r="CP122" s="1015" t="s">
        <v>492</v>
      </c>
      <c r="CQ122" s="1016"/>
      <c r="CR122" s="1016"/>
      <c r="CS122" s="1016"/>
      <c r="CT122" s="1016"/>
      <c r="CU122" s="1016"/>
      <c r="CV122" s="1016"/>
      <c r="CW122" s="1016"/>
      <c r="CX122" s="1016"/>
      <c r="CY122" s="1016"/>
      <c r="CZ122" s="1016"/>
      <c r="DA122" s="1016"/>
      <c r="DB122" s="1016"/>
      <c r="DC122" s="1016"/>
      <c r="DD122" s="1016"/>
      <c r="DE122" s="1016"/>
      <c r="DF122" s="1017"/>
      <c r="DG122" s="921">
        <v>1626022</v>
      </c>
      <c r="DH122" s="922"/>
      <c r="DI122" s="922"/>
      <c r="DJ122" s="922"/>
      <c r="DK122" s="922"/>
      <c r="DL122" s="922">
        <v>1485857</v>
      </c>
      <c r="DM122" s="922"/>
      <c r="DN122" s="922"/>
      <c r="DO122" s="922"/>
      <c r="DP122" s="922"/>
      <c r="DQ122" s="922">
        <v>1365405</v>
      </c>
      <c r="DR122" s="922"/>
      <c r="DS122" s="922"/>
      <c r="DT122" s="922"/>
      <c r="DU122" s="922"/>
      <c r="DV122" s="923">
        <v>14.4</v>
      </c>
      <c r="DW122" s="923"/>
      <c r="DX122" s="923"/>
      <c r="DY122" s="923"/>
      <c r="DZ122" s="924"/>
    </row>
    <row r="123" spans="1:130" s="221" customFormat="1" ht="26.25" customHeight="1">
      <c r="A123" s="1053"/>
      <c r="B123" s="945"/>
      <c r="C123" s="918" t="s">
        <v>477</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449</v>
      </c>
      <c r="AB123" s="955"/>
      <c r="AC123" s="955"/>
      <c r="AD123" s="955"/>
      <c r="AE123" s="956"/>
      <c r="AF123" s="957" t="s">
        <v>453</v>
      </c>
      <c r="AG123" s="955"/>
      <c r="AH123" s="955"/>
      <c r="AI123" s="955"/>
      <c r="AJ123" s="956"/>
      <c r="AK123" s="957" t="s">
        <v>449</v>
      </c>
      <c r="AL123" s="955"/>
      <c r="AM123" s="955"/>
      <c r="AN123" s="955"/>
      <c r="AO123" s="956"/>
      <c r="AP123" s="958" t="s">
        <v>466</v>
      </c>
      <c r="AQ123" s="959"/>
      <c r="AR123" s="959"/>
      <c r="AS123" s="959"/>
      <c r="AT123" s="960"/>
      <c r="AU123" s="993"/>
      <c r="AV123" s="994"/>
      <c r="AW123" s="994"/>
      <c r="AX123" s="994"/>
      <c r="AY123" s="994"/>
      <c r="AZ123" s="242" t="s">
        <v>190</v>
      </c>
      <c r="BA123" s="242"/>
      <c r="BB123" s="242"/>
      <c r="BC123" s="242"/>
      <c r="BD123" s="242"/>
      <c r="BE123" s="242"/>
      <c r="BF123" s="242"/>
      <c r="BG123" s="242"/>
      <c r="BH123" s="242"/>
      <c r="BI123" s="242"/>
      <c r="BJ123" s="242"/>
      <c r="BK123" s="242"/>
      <c r="BL123" s="242"/>
      <c r="BM123" s="242"/>
      <c r="BN123" s="242"/>
      <c r="BO123" s="973" t="s">
        <v>493</v>
      </c>
      <c r="BP123" s="1001"/>
      <c r="BQ123" s="1059">
        <v>24143822</v>
      </c>
      <c r="BR123" s="1060"/>
      <c r="BS123" s="1060"/>
      <c r="BT123" s="1060"/>
      <c r="BU123" s="1060"/>
      <c r="BV123" s="1060">
        <v>23729170</v>
      </c>
      <c r="BW123" s="1060"/>
      <c r="BX123" s="1060"/>
      <c r="BY123" s="1060"/>
      <c r="BZ123" s="1060"/>
      <c r="CA123" s="1060">
        <v>24124399</v>
      </c>
      <c r="CB123" s="1060"/>
      <c r="CC123" s="1060"/>
      <c r="CD123" s="1060"/>
      <c r="CE123" s="1060"/>
      <c r="CF123" s="997"/>
      <c r="CG123" s="998"/>
      <c r="CH123" s="998"/>
      <c r="CI123" s="998"/>
      <c r="CJ123" s="999"/>
      <c r="CK123" s="1005"/>
      <c r="CL123" s="1006"/>
      <c r="CM123" s="1006"/>
      <c r="CN123" s="1006"/>
      <c r="CO123" s="1007"/>
      <c r="CP123" s="1015" t="s">
        <v>494</v>
      </c>
      <c r="CQ123" s="1016"/>
      <c r="CR123" s="1016"/>
      <c r="CS123" s="1016"/>
      <c r="CT123" s="1016"/>
      <c r="CU123" s="1016"/>
      <c r="CV123" s="1016"/>
      <c r="CW123" s="1016"/>
      <c r="CX123" s="1016"/>
      <c r="CY123" s="1016"/>
      <c r="CZ123" s="1016"/>
      <c r="DA123" s="1016"/>
      <c r="DB123" s="1016"/>
      <c r="DC123" s="1016"/>
      <c r="DD123" s="1016"/>
      <c r="DE123" s="1016"/>
      <c r="DF123" s="1017"/>
      <c r="DG123" s="954">
        <v>1489</v>
      </c>
      <c r="DH123" s="955"/>
      <c r="DI123" s="955"/>
      <c r="DJ123" s="955"/>
      <c r="DK123" s="956"/>
      <c r="DL123" s="957">
        <v>1092</v>
      </c>
      <c r="DM123" s="955"/>
      <c r="DN123" s="955"/>
      <c r="DO123" s="955"/>
      <c r="DP123" s="956"/>
      <c r="DQ123" s="957">
        <v>666</v>
      </c>
      <c r="DR123" s="955"/>
      <c r="DS123" s="955"/>
      <c r="DT123" s="955"/>
      <c r="DU123" s="956"/>
      <c r="DV123" s="958">
        <v>0</v>
      </c>
      <c r="DW123" s="959"/>
      <c r="DX123" s="959"/>
      <c r="DY123" s="959"/>
      <c r="DZ123" s="960"/>
    </row>
    <row r="124" spans="1:130" s="221" customFormat="1" ht="26.25" customHeight="1" thickBot="1">
      <c r="A124" s="1053"/>
      <c r="B124" s="945"/>
      <c r="C124" s="918" t="s">
        <v>480</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471</v>
      </c>
      <c r="AB124" s="955"/>
      <c r="AC124" s="955"/>
      <c r="AD124" s="955"/>
      <c r="AE124" s="956"/>
      <c r="AF124" s="957" t="s">
        <v>466</v>
      </c>
      <c r="AG124" s="955"/>
      <c r="AH124" s="955"/>
      <c r="AI124" s="955"/>
      <c r="AJ124" s="956"/>
      <c r="AK124" s="957" t="s">
        <v>457</v>
      </c>
      <c r="AL124" s="955"/>
      <c r="AM124" s="955"/>
      <c r="AN124" s="955"/>
      <c r="AO124" s="956"/>
      <c r="AP124" s="958" t="s">
        <v>453</v>
      </c>
      <c r="AQ124" s="959"/>
      <c r="AR124" s="959"/>
      <c r="AS124" s="959"/>
      <c r="AT124" s="960"/>
      <c r="AU124" s="1055" t="s">
        <v>495</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124.7</v>
      </c>
      <c r="BR124" s="1023"/>
      <c r="BS124" s="1023"/>
      <c r="BT124" s="1023"/>
      <c r="BU124" s="1023"/>
      <c r="BV124" s="1023">
        <v>108.6</v>
      </c>
      <c r="BW124" s="1023"/>
      <c r="BX124" s="1023"/>
      <c r="BY124" s="1023"/>
      <c r="BZ124" s="1023"/>
      <c r="CA124" s="1023">
        <v>86.1</v>
      </c>
      <c r="CB124" s="1023"/>
      <c r="CC124" s="1023"/>
      <c r="CD124" s="1023"/>
      <c r="CE124" s="1023"/>
      <c r="CF124" s="1024"/>
      <c r="CG124" s="1025"/>
      <c r="CH124" s="1025"/>
      <c r="CI124" s="1025"/>
      <c r="CJ124" s="1026"/>
      <c r="CK124" s="1008"/>
      <c r="CL124" s="1008"/>
      <c r="CM124" s="1008"/>
      <c r="CN124" s="1008"/>
      <c r="CO124" s="1009"/>
      <c r="CP124" s="1015" t="s">
        <v>496</v>
      </c>
      <c r="CQ124" s="1016"/>
      <c r="CR124" s="1016"/>
      <c r="CS124" s="1016"/>
      <c r="CT124" s="1016"/>
      <c r="CU124" s="1016"/>
      <c r="CV124" s="1016"/>
      <c r="CW124" s="1016"/>
      <c r="CX124" s="1016"/>
      <c r="CY124" s="1016"/>
      <c r="CZ124" s="1016"/>
      <c r="DA124" s="1016"/>
      <c r="DB124" s="1016"/>
      <c r="DC124" s="1016"/>
      <c r="DD124" s="1016"/>
      <c r="DE124" s="1016"/>
      <c r="DF124" s="1017"/>
      <c r="DG124" s="1000" t="s">
        <v>456</v>
      </c>
      <c r="DH124" s="982"/>
      <c r="DI124" s="982"/>
      <c r="DJ124" s="982"/>
      <c r="DK124" s="983"/>
      <c r="DL124" s="981" t="s">
        <v>130</v>
      </c>
      <c r="DM124" s="982"/>
      <c r="DN124" s="982"/>
      <c r="DO124" s="982"/>
      <c r="DP124" s="983"/>
      <c r="DQ124" s="981" t="s">
        <v>130</v>
      </c>
      <c r="DR124" s="982"/>
      <c r="DS124" s="982"/>
      <c r="DT124" s="982"/>
      <c r="DU124" s="983"/>
      <c r="DV124" s="984" t="s">
        <v>453</v>
      </c>
      <c r="DW124" s="985"/>
      <c r="DX124" s="985"/>
      <c r="DY124" s="985"/>
      <c r="DZ124" s="986"/>
    </row>
    <row r="125" spans="1:130" s="221" customFormat="1" ht="26.25" customHeight="1">
      <c r="A125" s="1053"/>
      <c r="B125" s="945"/>
      <c r="C125" s="918" t="s">
        <v>482</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456</v>
      </c>
      <c r="AB125" s="955"/>
      <c r="AC125" s="955"/>
      <c r="AD125" s="955"/>
      <c r="AE125" s="956"/>
      <c r="AF125" s="957" t="s">
        <v>456</v>
      </c>
      <c r="AG125" s="955"/>
      <c r="AH125" s="955"/>
      <c r="AI125" s="955"/>
      <c r="AJ125" s="956"/>
      <c r="AK125" s="957" t="s">
        <v>454</v>
      </c>
      <c r="AL125" s="955"/>
      <c r="AM125" s="955"/>
      <c r="AN125" s="955"/>
      <c r="AO125" s="956"/>
      <c r="AP125" s="958" t="s">
        <v>130</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497</v>
      </c>
      <c r="CL125" s="1003"/>
      <c r="CM125" s="1003"/>
      <c r="CN125" s="1003"/>
      <c r="CO125" s="1004"/>
      <c r="CP125" s="925" t="s">
        <v>498</v>
      </c>
      <c r="CQ125" s="893"/>
      <c r="CR125" s="893"/>
      <c r="CS125" s="893"/>
      <c r="CT125" s="893"/>
      <c r="CU125" s="893"/>
      <c r="CV125" s="893"/>
      <c r="CW125" s="893"/>
      <c r="CX125" s="893"/>
      <c r="CY125" s="893"/>
      <c r="CZ125" s="893"/>
      <c r="DA125" s="893"/>
      <c r="DB125" s="893"/>
      <c r="DC125" s="893"/>
      <c r="DD125" s="893"/>
      <c r="DE125" s="893"/>
      <c r="DF125" s="894"/>
      <c r="DG125" s="926" t="s">
        <v>454</v>
      </c>
      <c r="DH125" s="927"/>
      <c r="DI125" s="927"/>
      <c r="DJ125" s="927"/>
      <c r="DK125" s="927"/>
      <c r="DL125" s="927" t="s">
        <v>466</v>
      </c>
      <c r="DM125" s="927"/>
      <c r="DN125" s="927"/>
      <c r="DO125" s="927"/>
      <c r="DP125" s="927"/>
      <c r="DQ125" s="927" t="s">
        <v>466</v>
      </c>
      <c r="DR125" s="927"/>
      <c r="DS125" s="927"/>
      <c r="DT125" s="927"/>
      <c r="DU125" s="927"/>
      <c r="DV125" s="928" t="s">
        <v>454</v>
      </c>
      <c r="DW125" s="928"/>
      <c r="DX125" s="928"/>
      <c r="DY125" s="928"/>
      <c r="DZ125" s="929"/>
    </row>
    <row r="126" spans="1:130" s="221" customFormat="1" ht="26.25" customHeight="1" thickBot="1">
      <c r="A126" s="1053"/>
      <c r="B126" s="945"/>
      <c r="C126" s="918" t="s">
        <v>484</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70214</v>
      </c>
      <c r="AB126" s="955"/>
      <c r="AC126" s="955"/>
      <c r="AD126" s="955"/>
      <c r="AE126" s="956"/>
      <c r="AF126" s="957">
        <v>74275</v>
      </c>
      <c r="AG126" s="955"/>
      <c r="AH126" s="955"/>
      <c r="AI126" s="955"/>
      <c r="AJ126" s="956"/>
      <c r="AK126" s="957">
        <v>67614</v>
      </c>
      <c r="AL126" s="955"/>
      <c r="AM126" s="955"/>
      <c r="AN126" s="955"/>
      <c r="AO126" s="956"/>
      <c r="AP126" s="958">
        <v>0.7</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499</v>
      </c>
      <c r="CQ126" s="919"/>
      <c r="CR126" s="919"/>
      <c r="CS126" s="919"/>
      <c r="CT126" s="919"/>
      <c r="CU126" s="919"/>
      <c r="CV126" s="919"/>
      <c r="CW126" s="919"/>
      <c r="CX126" s="919"/>
      <c r="CY126" s="919"/>
      <c r="CZ126" s="919"/>
      <c r="DA126" s="919"/>
      <c r="DB126" s="919"/>
      <c r="DC126" s="919"/>
      <c r="DD126" s="919"/>
      <c r="DE126" s="919"/>
      <c r="DF126" s="920"/>
      <c r="DG126" s="921" t="s">
        <v>454</v>
      </c>
      <c r="DH126" s="922"/>
      <c r="DI126" s="922"/>
      <c r="DJ126" s="922"/>
      <c r="DK126" s="922"/>
      <c r="DL126" s="922" t="s">
        <v>456</v>
      </c>
      <c r="DM126" s="922"/>
      <c r="DN126" s="922"/>
      <c r="DO126" s="922"/>
      <c r="DP126" s="922"/>
      <c r="DQ126" s="922" t="s">
        <v>452</v>
      </c>
      <c r="DR126" s="922"/>
      <c r="DS126" s="922"/>
      <c r="DT126" s="922"/>
      <c r="DU126" s="922"/>
      <c r="DV126" s="923" t="s">
        <v>454</v>
      </c>
      <c r="DW126" s="923"/>
      <c r="DX126" s="923"/>
      <c r="DY126" s="923"/>
      <c r="DZ126" s="924"/>
    </row>
    <row r="127" spans="1:130" s="221" customFormat="1" ht="26.25" customHeight="1">
      <c r="A127" s="1054"/>
      <c r="B127" s="947"/>
      <c r="C127" s="969" t="s">
        <v>500</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466</v>
      </c>
      <c r="AB127" s="955"/>
      <c r="AC127" s="955"/>
      <c r="AD127" s="955"/>
      <c r="AE127" s="956"/>
      <c r="AF127" s="957" t="s">
        <v>453</v>
      </c>
      <c r="AG127" s="955"/>
      <c r="AH127" s="955"/>
      <c r="AI127" s="955"/>
      <c r="AJ127" s="956"/>
      <c r="AK127" s="957" t="s">
        <v>130</v>
      </c>
      <c r="AL127" s="955"/>
      <c r="AM127" s="955"/>
      <c r="AN127" s="955"/>
      <c r="AO127" s="956"/>
      <c r="AP127" s="958" t="s">
        <v>453</v>
      </c>
      <c r="AQ127" s="959"/>
      <c r="AR127" s="959"/>
      <c r="AS127" s="959"/>
      <c r="AT127" s="960"/>
      <c r="AU127" s="223"/>
      <c r="AV127" s="223"/>
      <c r="AW127" s="223"/>
      <c r="AX127" s="1027" t="s">
        <v>501</v>
      </c>
      <c r="AY127" s="1028"/>
      <c r="AZ127" s="1028"/>
      <c r="BA127" s="1028"/>
      <c r="BB127" s="1028"/>
      <c r="BC127" s="1028"/>
      <c r="BD127" s="1028"/>
      <c r="BE127" s="1029"/>
      <c r="BF127" s="1030" t="s">
        <v>502</v>
      </c>
      <c r="BG127" s="1028"/>
      <c r="BH127" s="1028"/>
      <c r="BI127" s="1028"/>
      <c r="BJ127" s="1028"/>
      <c r="BK127" s="1028"/>
      <c r="BL127" s="1029"/>
      <c r="BM127" s="1030" t="s">
        <v>503</v>
      </c>
      <c r="BN127" s="1028"/>
      <c r="BO127" s="1028"/>
      <c r="BP127" s="1028"/>
      <c r="BQ127" s="1028"/>
      <c r="BR127" s="1028"/>
      <c r="BS127" s="1029"/>
      <c r="BT127" s="1030" t="s">
        <v>504</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505</v>
      </c>
      <c r="CQ127" s="919"/>
      <c r="CR127" s="919"/>
      <c r="CS127" s="919"/>
      <c r="CT127" s="919"/>
      <c r="CU127" s="919"/>
      <c r="CV127" s="919"/>
      <c r="CW127" s="919"/>
      <c r="CX127" s="919"/>
      <c r="CY127" s="919"/>
      <c r="CZ127" s="919"/>
      <c r="DA127" s="919"/>
      <c r="DB127" s="919"/>
      <c r="DC127" s="919"/>
      <c r="DD127" s="919"/>
      <c r="DE127" s="919"/>
      <c r="DF127" s="920"/>
      <c r="DG127" s="921" t="s">
        <v>456</v>
      </c>
      <c r="DH127" s="922"/>
      <c r="DI127" s="922"/>
      <c r="DJ127" s="922"/>
      <c r="DK127" s="922"/>
      <c r="DL127" s="922" t="s">
        <v>130</v>
      </c>
      <c r="DM127" s="922"/>
      <c r="DN127" s="922"/>
      <c r="DO127" s="922"/>
      <c r="DP127" s="922"/>
      <c r="DQ127" s="922" t="s">
        <v>130</v>
      </c>
      <c r="DR127" s="922"/>
      <c r="DS127" s="922"/>
      <c r="DT127" s="922"/>
      <c r="DU127" s="922"/>
      <c r="DV127" s="923" t="s">
        <v>130</v>
      </c>
      <c r="DW127" s="923"/>
      <c r="DX127" s="923"/>
      <c r="DY127" s="923"/>
      <c r="DZ127" s="924"/>
    </row>
    <row r="128" spans="1:130" s="221" customFormat="1" ht="26.25" customHeight="1" thickBot="1">
      <c r="A128" s="1037" t="s">
        <v>506</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507</v>
      </c>
      <c r="X128" s="1039"/>
      <c r="Y128" s="1039"/>
      <c r="Z128" s="1040"/>
      <c r="AA128" s="1041">
        <v>39993</v>
      </c>
      <c r="AB128" s="1042"/>
      <c r="AC128" s="1042"/>
      <c r="AD128" s="1042"/>
      <c r="AE128" s="1043"/>
      <c r="AF128" s="1044">
        <v>37912</v>
      </c>
      <c r="AG128" s="1042"/>
      <c r="AH128" s="1042"/>
      <c r="AI128" s="1042"/>
      <c r="AJ128" s="1043"/>
      <c r="AK128" s="1044">
        <v>71433</v>
      </c>
      <c r="AL128" s="1042"/>
      <c r="AM128" s="1042"/>
      <c r="AN128" s="1042"/>
      <c r="AO128" s="1043"/>
      <c r="AP128" s="1045"/>
      <c r="AQ128" s="1046"/>
      <c r="AR128" s="1046"/>
      <c r="AS128" s="1046"/>
      <c r="AT128" s="1047"/>
      <c r="AU128" s="223"/>
      <c r="AV128" s="223"/>
      <c r="AW128" s="223"/>
      <c r="AX128" s="892" t="s">
        <v>508</v>
      </c>
      <c r="AY128" s="893"/>
      <c r="AZ128" s="893"/>
      <c r="BA128" s="893"/>
      <c r="BB128" s="893"/>
      <c r="BC128" s="893"/>
      <c r="BD128" s="893"/>
      <c r="BE128" s="894"/>
      <c r="BF128" s="1048" t="s">
        <v>453</v>
      </c>
      <c r="BG128" s="1049"/>
      <c r="BH128" s="1049"/>
      <c r="BI128" s="1049"/>
      <c r="BJ128" s="1049"/>
      <c r="BK128" s="1049"/>
      <c r="BL128" s="1050"/>
      <c r="BM128" s="1048">
        <v>13.11</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509</v>
      </c>
      <c r="CQ128" s="722"/>
      <c r="CR128" s="722"/>
      <c r="CS128" s="722"/>
      <c r="CT128" s="722"/>
      <c r="CU128" s="722"/>
      <c r="CV128" s="722"/>
      <c r="CW128" s="722"/>
      <c r="CX128" s="722"/>
      <c r="CY128" s="722"/>
      <c r="CZ128" s="722"/>
      <c r="DA128" s="722"/>
      <c r="DB128" s="722"/>
      <c r="DC128" s="722"/>
      <c r="DD128" s="722"/>
      <c r="DE128" s="722"/>
      <c r="DF128" s="1032"/>
      <c r="DG128" s="1033" t="s">
        <v>471</v>
      </c>
      <c r="DH128" s="1034"/>
      <c r="DI128" s="1034"/>
      <c r="DJ128" s="1034"/>
      <c r="DK128" s="1034"/>
      <c r="DL128" s="1034" t="s">
        <v>471</v>
      </c>
      <c r="DM128" s="1034"/>
      <c r="DN128" s="1034"/>
      <c r="DO128" s="1034"/>
      <c r="DP128" s="1034"/>
      <c r="DQ128" s="1034" t="s">
        <v>466</v>
      </c>
      <c r="DR128" s="1034"/>
      <c r="DS128" s="1034"/>
      <c r="DT128" s="1034"/>
      <c r="DU128" s="1034"/>
      <c r="DV128" s="1035" t="s">
        <v>453</v>
      </c>
      <c r="DW128" s="1035"/>
      <c r="DX128" s="1035"/>
      <c r="DY128" s="1035"/>
      <c r="DZ128" s="1036"/>
    </row>
    <row r="129" spans="1:131" s="221" customFormat="1" ht="26.25" customHeight="1">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510</v>
      </c>
      <c r="X129" s="1067"/>
      <c r="Y129" s="1067"/>
      <c r="Z129" s="1068"/>
      <c r="AA129" s="954">
        <v>10934961</v>
      </c>
      <c r="AB129" s="955"/>
      <c r="AC129" s="955"/>
      <c r="AD129" s="955"/>
      <c r="AE129" s="956"/>
      <c r="AF129" s="957">
        <v>11148753</v>
      </c>
      <c r="AG129" s="955"/>
      <c r="AH129" s="955"/>
      <c r="AI129" s="955"/>
      <c r="AJ129" s="956"/>
      <c r="AK129" s="957">
        <v>11585825</v>
      </c>
      <c r="AL129" s="955"/>
      <c r="AM129" s="955"/>
      <c r="AN129" s="955"/>
      <c r="AO129" s="956"/>
      <c r="AP129" s="1069"/>
      <c r="AQ129" s="1070"/>
      <c r="AR129" s="1070"/>
      <c r="AS129" s="1070"/>
      <c r="AT129" s="1071"/>
      <c r="AU129" s="224"/>
      <c r="AV129" s="224"/>
      <c r="AW129" s="224"/>
      <c r="AX129" s="1061" t="s">
        <v>511</v>
      </c>
      <c r="AY129" s="919"/>
      <c r="AZ129" s="919"/>
      <c r="BA129" s="919"/>
      <c r="BB129" s="919"/>
      <c r="BC129" s="919"/>
      <c r="BD129" s="919"/>
      <c r="BE129" s="920"/>
      <c r="BF129" s="1062" t="s">
        <v>466</v>
      </c>
      <c r="BG129" s="1063"/>
      <c r="BH129" s="1063"/>
      <c r="BI129" s="1063"/>
      <c r="BJ129" s="1063"/>
      <c r="BK129" s="1063"/>
      <c r="BL129" s="1064"/>
      <c r="BM129" s="1062">
        <v>18.11</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30" t="s">
        <v>512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513</v>
      </c>
      <c r="X130" s="1067"/>
      <c r="Y130" s="1067"/>
      <c r="Z130" s="1068"/>
      <c r="AA130" s="954">
        <v>2062705</v>
      </c>
      <c r="AB130" s="955"/>
      <c r="AC130" s="955"/>
      <c r="AD130" s="955"/>
      <c r="AE130" s="956"/>
      <c r="AF130" s="957">
        <v>2011876</v>
      </c>
      <c r="AG130" s="955"/>
      <c r="AH130" s="955"/>
      <c r="AI130" s="955"/>
      <c r="AJ130" s="956"/>
      <c r="AK130" s="957">
        <v>2133648</v>
      </c>
      <c r="AL130" s="955"/>
      <c r="AM130" s="955"/>
      <c r="AN130" s="955"/>
      <c r="AO130" s="956"/>
      <c r="AP130" s="1069"/>
      <c r="AQ130" s="1070"/>
      <c r="AR130" s="1070"/>
      <c r="AS130" s="1070"/>
      <c r="AT130" s="1071"/>
      <c r="AU130" s="224"/>
      <c r="AV130" s="224"/>
      <c r="AW130" s="224"/>
      <c r="AX130" s="1061" t="s">
        <v>514</v>
      </c>
      <c r="AY130" s="919"/>
      <c r="AZ130" s="919"/>
      <c r="BA130" s="919"/>
      <c r="BB130" s="919"/>
      <c r="BC130" s="919"/>
      <c r="BD130" s="919"/>
      <c r="BE130" s="920"/>
      <c r="BF130" s="1097">
        <v>12.7</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515</v>
      </c>
      <c r="X131" s="1104"/>
      <c r="Y131" s="1104"/>
      <c r="Z131" s="1105"/>
      <c r="AA131" s="1000">
        <v>8872256</v>
      </c>
      <c r="AB131" s="982"/>
      <c r="AC131" s="982"/>
      <c r="AD131" s="982"/>
      <c r="AE131" s="983"/>
      <c r="AF131" s="981">
        <v>9136877</v>
      </c>
      <c r="AG131" s="982"/>
      <c r="AH131" s="982"/>
      <c r="AI131" s="982"/>
      <c r="AJ131" s="983"/>
      <c r="AK131" s="981">
        <v>9452177</v>
      </c>
      <c r="AL131" s="982"/>
      <c r="AM131" s="982"/>
      <c r="AN131" s="982"/>
      <c r="AO131" s="983"/>
      <c r="AP131" s="1106"/>
      <c r="AQ131" s="1107"/>
      <c r="AR131" s="1107"/>
      <c r="AS131" s="1107"/>
      <c r="AT131" s="1108"/>
      <c r="AU131" s="224"/>
      <c r="AV131" s="224"/>
      <c r="AW131" s="224"/>
      <c r="AX131" s="1079" t="s">
        <v>516</v>
      </c>
      <c r="AY131" s="722"/>
      <c r="AZ131" s="722"/>
      <c r="BA131" s="722"/>
      <c r="BB131" s="722"/>
      <c r="BC131" s="722"/>
      <c r="BD131" s="722"/>
      <c r="BE131" s="1032"/>
      <c r="BF131" s="1080">
        <v>86.1</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86" t="s">
        <v>517</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518</v>
      </c>
      <c r="W132" s="1090"/>
      <c r="X132" s="1090"/>
      <c r="Y132" s="1090"/>
      <c r="Z132" s="1091"/>
      <c r="AA132" s="1092">
        <v>15.825298549999999</v>
      </c>
      <c r="AB132" s="1093"/>
      <c r="AC132" s="1093"/>
      <c r="AD132" s="1093"/>
      <c r="AE132" s="1094"/>
      <c r="AF132" s="1095">
        <v>11.11154282</v>
      </c>
      <c r="AG132" s="1093"/>
      <c r="AH132" s="1093"/>
      <c r="AI132" s="1093"/>
      <c r="AJ132" s="1094"/>
      <c r="AK132" s="1095">
        <v>11.203144</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519</v>
      </c>
      <c r="W133" s="1073"/>
      <c r="X133" s="1073"/>
      <c r="Y133" s="1073"/>
      <c r="Z133" s="1074"/>
      <c r="AA133" s="1075">
        <v>14.4</v>
      </c>
      <c r="AB133" s="1076"/>
      <c r="AC133" s="1076"/>
      <c r="AD133" s="1076"/>
      <c r="AE133" s="1077"/>
      <c r="AF133" s="1075">
        <v>13.4</v>
      </c>
      <c r="AG133" s="1076"/>
      <c r="AH133" s="1076"/>
      <c r="AI133" s="1076"/>
      <c r="AJ133" s="1077"/>
      <c r="AK133" s="1075">
        <v>12.7</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05HwE9AljKD9vswdif+gTLlyNXONkppAXsY9axoSTy+/gI2DeGGLRRdMBNRWnsIIoBKnMPGaxsnT/jycQe86Hw==" saltValue="oUXsKURyhPfxRdVUoQSN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520</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sheetProtection algorithmName="SHA-512" hashValue="XiWqWcDRmpXYKFWqbfkTKu0bY5eNDj48C4+5Utsy7iImGmVzq56AGigcXbjyxpYuFYRmK5bIcMRJbqrcdCprWQ==" saltValue="kZJ/vVg2DDlmILjeXvXK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lJTdmKuS5CtdWOAv8HLg0nBgumhTEK9Nne4K2ilXWnREC9Tz6RN1wBl/vZcwU5Tk15hXRr48uRz0MDVcEfxvA==" saltValue="VBG11rvVTudbqMSGMR/g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c r="AS1" s="253"/>
      <c r="AT1" s="253"/>
    </row>
    <row r="2" spans="1:46">
      <c r="AS2" s="253"/>
      <c r="AT2" s="253"/>
    </row>
    <row r="3" spans="1:46">
      <c r="AS3" s="253"/>
      <c r="AT3" s="253"/>
    </row>
    <row r="4" spans="1:46">
      <c r="AS4" s="253"/>
      <c r="AT4" s="253"/>
    </row>
    <row r="5" spans="1:46" ht="17.25">
      <c r="A5" s="254" t="s">
        <v>521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522</v>
      </c>
      <c r="AL6" s="258"/>
      <c r="AM6" s="258"/>
      <c r="AN6" s="258"/>
      <c r="AO6" s="253"/>
      <c r="AP6" s="253"/>
      <c r="AQ6" s="253"/>
      <c r="AR6" s="253"/>
    </row>
    <row r="7" spans="1:46" ht="13.5" customHeight="1">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523</v>
      </c>
      <c r="AP7" s="263"/>
      <c r="AQ7" s="264" t="s">
        <v>524</v>
      </c>
      <c r="AR7" s="265"/>
    </row>
    <row r="8" spans="1:46">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525</v>
      </c>
      <c r="AQ8" s="270" t="s">
        <v>526</v>
      </c>
      <c r="AR8" s="271" t="s">
        <v>527</v>
      </c>
    </row>
    <row r="9" spans="1:46">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528</v>
      </c>
      <c r="AL9" s="1113"/>
      <c r="AM9" s="1113"/>
      <c r="AN9" s="1114"/>
      <c r="AO9" s="272">
        <v>3668546</v>
      </c>
      <c r="AP9" s="272">
        <v>128316</v>
      </c>
      <c r="AQ9" s="273">
        <v>104625</v>
      </c>
      <c r="AR9" s="274">
        <v>22.6</v>
      </c>
    </row>
    <row r="10" spans="1:46" ht="13.5" customHeight="1">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529</v>
      </c>
      <c r="AL10" s="1113"/>
      <c r="AM10" s="1113"/>
      <c r="AN10" s="1114"/>
      <c r="AO10" s="275">
        <v>869240</v>
      </c>
      <c r="AP10" s="275">
        <v>30404</v>
      </c>
      <c r="AQ10" s="276">
        <v>9752</v>
      </c>
      <c r="AR10" s="277">
        <v>211.8</v>
      </c>
    </row>
    <row r="11" spans="1:46" ht="13.5" customHeight="1">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530</v>
      </c>
      <c r="AL11" s="1113"/>
      <c r="AM11" s="1113"/>
      <c r="AN11" s="1114"/>
      <c r="AO11" s="275" t="s">
        <v>531</v>
      </c>
      <c r="AP11" s="275" t="s">
        <v>531</v>
      </c>
      <c r="AQ11" s="276">
        <v>1608</v>
      </c>
      <c r="AR11" s="277" t="s">
        <v>531</v>
      </c>
    </row>
    <row r="12" spans="1:46" ht="13.5" customHeight="1">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532</v>
      </c>
      <c r="AL12" s="1113"/>
      <c r="AM12" s="1113"/>
      <c r="AN12" s="1114"/>
      <c r="AO12" s="275" t="s">
        <v>531</v>
      </c>
      <c r="AP12" s="275" t="s">
        <v>531</v>
      </c>
      <c r="AQ12" s="276">
        <v>4</v>
      </c>
      <c r="AR12" s="277" t="s">
        <v>531</v>
      </c>
    </row>
    <row r="13" spans="1:46" ht="13.5" customHeight="1">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533</v>
      </c>
      <c r="AL13" s="1113"/>
      <c r="AM13" s="1113"/>
      <c r="AN13" s="1114"/>
      <c r="AO13" s="275">
        <v>114399</v>
      </c>
      <c r="AP13" s="275">
        <v>4001</v>
      </c>
      <c r="AQ13" s="276">
        <v>4175</v>
      </c>
      <c r="AR13" s="277">
        <v>-4.2</v>
      </c>
    </row>
    <row r="14" spans="1:46" ht="13.5" customHeight="1">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534</v>
      </c>
      <c r="AL14" s="1113"/>
      <c r="AM14" s="1113"/>
      <c r="AN14" s="1114"/>
      <c r="AO14" s="275">
        <v>55733</v>
      </c>
      <c r="AP14" s="275">
        <v>1949</v>
      </c>
      <c r="AQ14" s="276">
        <v>2340</v>
      </c>
      <c r="AR14" s="277">
        <v>-16.7</v>
      </c>
    </row>
    <row r="15" spans="1:46" ht="13.5" customHeight="1">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535</v>
      </c>
      <c r="AL15" s="1116"/>
      <c r="AM15" s="1116"/>
      <c r="AN15" s="1117"/>
      <c r="AO15" s="275">
        <v>-422900</v>
      </c>
      <c r="AP15" s="275">
        <v>-14792</v>
      </c>
      <c r="AQ15" s="276">
        <v>-8060</v>
      </c>
      <c r="AR15" s="277">
        <v>83.5</v>
      </c>
    </row>
    <row r="16" spans="1:46">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190</v>
      </c>
      <c r="AL16" s="1116"/>
      <c r="AM16" s="1116"/>
      <c r="AN16" s="1117"/>
      <c r="AO16" s="275">
        <v>4285018</v>
      </c>
      <c r="AP16" s="275">
        <v>149878</v>
      </c>
      <c r="AQ16" s="276">
        <v>114444</v>
      </c>
      <c r="AR16" s="277">
        <v>31</v>
      </c>
    </row>
    <row r="17" spans="1:46">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536</v>
      </c>
      <c r="AL19" s="253"/>
      <c r="AM19" s="253"/>
      <c r="AN19" s="253"/>
      <c r="AO19" s="253"/>
      <c r="AP19" s="253"/>
      <c r="AQ19" s="253"/>
      <c r="AR19" s="253"/>
    </row>
    <row r="20" spans="1:46">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537</v>
      </c>
      <c r="AP20" s="284" t="s">
        <v>538</v>
      </c>
      <c r="AQ20" s="285" t="s">
        <v>539</v>
      </c>
      <c r="AR20" s="286"/>
    </row>
    <row r="21" spans="1:46" s="292" customFormat="1">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540</v>
      </c>
      <c r="AL21" s="1119"/>
      <c r="AM21" s="1119"/>
      <c r="AN21" s="1120"/>
      <c r="AO21" s="288">
        <v>12.17</v>
      </c>
      <c r="AP21" s="289">
        <v>10.6</v>
      </c>
      <c r="AQ21" s="290">
        <v>1.57</v>
      </c>
      <c r="AR21" s="258"/>
      <c r="AS21" s="291"/>
      <c r="AT21" s="287"/>
    </row>
    <row r="22" spans="1:46" s="292" customFormat="1">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541</v>
      </c>
      <c r="AL22" s="1119"/>
      <c r="AM22" s="1119"/>
      <c r="AN22" s="1120"/>
      <c r="AO22" s="293">
        <v>98.9</v>
      </c>
      <c r="AP22" s="294">
        <v>97.5</v>
      </c>
      <c r="AQ22" s="295">
        <v>1.4</v>
      </c>
      <c r="AR22" s="279"/>
      <c r="AS22" s="291"/>
      <c r="AT22" s="287"/>
    </row>
    <row r="23" spans="1:46" s="292" customFormat="1">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1109" t="s">
        <v>542</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c r="A27" s="300"/>
      <c r="AO27" s="253"/>
      <c r="AP27" s="253"/>
      <c r="AQ27" s="253"/>
      <c r="AR27" s="253"/>
      <c r="AS27" s="253"/>
      <c r="AT27" s="253"/>
    </row>
    <row r="28" spans="1:46" ht="17.25">
      <c r="A28" s="254" t="s">
        <v>543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544</v>
      </c>
      <c r="AL29" s="258"/>
      <c r="AM29" s="258"/>
      <c r="AN29" s="258"/>
      <c r="AO29" s="253"/>
      <c r="AP29" s="253"/>
      <c r="AQ29" s="253"/>
      <c r="AR29" s="253"/>
      <c r="AS29" s="302"/>
    </row>
    <row r="30" spans="1:46" ht="13.5" customHeight="1">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523</v>
      </c>
      <c r="AP30" s="263"/>
      <c r="AQ30" s="264" t="s">
        <v>524</v>
      </c>
      <c r="AR30" s="265"/>
    </row>
    <row r="31" spans="1:46">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525</v>
      </c>
      <c r="AQ31" s="270" t="s">
        <v>526</v>
      </c>
      <c r="AR31" s="271" t="s">
        <v>527</v>
      </c>
    </row>
    <row r="32" spans="1:46" ht="27" customHeight="1">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545</v>
      </c>
      <c r="AL32" s="1127"/>
      <c r="AM32" s="1127"/>
      <c r="AN32" s="1128"/>
      <c r="AO32" s="303">
        <v>2646545</v>
      </c>
      <c r="AP32" s="303">
        <v>92569</v>
      </c>
      <c r="AQ32" s="304">
        <v>72468</v>
      </c>
      <c r="AR32" s="305">
        <v>27.7</v>
      </c>
    </row>
    <row r="33" spans="1:46" ht="13.5" customHeight="1">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546</v>
      </c>
      <c r="AL33" s="1127"/>
      <c r="AM33" s="1127"/>
      <c r="AN33" s="1128"/>
      <c r="AO33" s="303" t="s">
        <v>531</v>
      </c>
      <c r="AP33" s="303" t="s">
        <v>531</v>
      </c>
      <c r="AQ33" s="304" t="s">
        <v>531</v>
      </c>
      <c r="AR33" s="305" t="s">
        <v>531</v>
      </c>
    </row>
    <row r="34" spans="1:46" ht="27" customHeight="1">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547</v>
      </c>
      <c r="AL34" s="1127"/>
      <c r="AM34" s="1127"/>
      <c r="AN34" s="1128"/>
      <c r="AO34" s="303">
        <v>943</v>
      </c>
      <c r="AP34" s="303">
        <v>33</v>
      </c>
      <c r="AQ34" s="304">
        <v>1</v>
      </c>
      <c r="AR34" s="305">
        <v>3200</v>
      </c>
    </row>
    <row r="35" spans="1:46" ht="27" customHeight="1">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548</v>
      </c>
      <c r="AL35" s="1127"/>
      <c r="AM35" s="1127"/>
      <c r="AN35" s="1128"/>
      <c r="AO35" s="303">
        <v>548920</v>
      </c>
      <c r="AP35" s="303">
        <v>19200</v>
      </c>
      <c r="AQ35" s="304">
        <v>17710</v>
      </c>
      <c r="AR35" s="305">
        <v>8.4</v>
      </c>
    </row>
    <row r="36" spans="1:46" ht="27" customHeight="1">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549</v>
      </c>
      <c r="AL36" s="1127"/>
      <c r="AM36" s="1127"/>
      <c r="AN36" s="1128"/>
      <c r="AO36" s="303" t="s">
        <v>531</v>
      </c>
      <c r="AP36" s="303" t="s">
        <v>531</v>
      </c>
      <c r="AQ36" s="304">
        <v>2475</v>
      </c>
      <c r="AR36" s="305" t="s">
        <v>531</v>
      </c>
    </row>
    <row r="37" spans="1:46" ht="13.5" customHeight="1">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550</v>
      </c>
      <c r="AL37" s="1127"/>
      <c r="AM37" s="1127"/>
      <c r="AN37" s="1128"/>
      <c r="AO37" s="303">
        <v>67614</v>
      </c>
      <c r="AP37" s="303">
        <v>2365</v>
      </c>
      <c r="AQ37" s="304">
        <v>637</v>
      </c>
      <c r="AR37" s="305">
        <v>271.3</v>
      </c>
    </row>
    <row r="38" spans="1:46" ht="27" customHeight="1">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551</v>
      </c>
      <c r="AL38" s="1130"/>
      <c r="AM38" s="1130"/>
      <c r="AN38" s="1131"/>
      <c r="AO38" s="306" t="s">
        <v>531</v>
      </c>
      <c r="AP38" s="306" t="s">
        <v>531</v>
      </c>
      <c r="AQ38" s="307">
        <v>2</v>
      </c>
      <c r="AR38" s="295" t="s">
        <v>531</v>
      </c>
      <c r="AS38" s="302"/>
    </row>
    <row r="39" spans="1:46">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552</v>
      </c>
      <c r="AL39" s="1130"/>
      <c r="AM39" s="1130"/>
      <c r="AN39" s="1131"/>
      <c r="AO39" s="303">
        <v>-71433</v>
      </c>
      <c r="AP39" s="303">
        <v>-2499</v>
      </c>
      <c r="AQ39" s="304">
        <v>-3769</v>
      </c>
      <c r="AR39" s="305">
        <v>-33.700000000000003</v>
      </c>
      <c r="AS39" s="302"/>
    </row>
    <row r="40" spans="1:46" ht="27" customHeight="1">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553</v>
      </c>
      <c r="AL40" s="1127"/>
      <c r="AM40" s="1127"/>
      <c r="AN40" s="1128"/>
      <c r="AO40" s="303">
        <v>-2133648</v>
      </c>
      <c r="AP40" s="303">
        <v>-74629</v>
      </c>
      <c r="AQ40" s="304">
        <v>-62733</v>
      </c>
      <c r="AR40" s="305">
        <v>19</v>
      </c>
      <c r="AS40" s="302"/>
    </row>
    <row r="41" spans="1:46">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301</v>
      </c>
      <c r="AL41" s="1133"/>
      <c r="AM41" s="1133"/>
      <c r="AN41" s="1134"/>
      <c r="AO41" s="303">
        <v>1058941</v>
      </c>
      <c r="AP41" s="303">
        <v>37039</v>
      </c>
      <c r="AQ41" s="304">
        <v>26792</v>
      </c>
      <c r="AR41" s="305">
        <v>38.200000000000003</v>
      </c>
      <c r="AS41" s="302"/>
    </row>
    <row r="42" spans="1:46">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554</v>
      </c>
      <c r="AL42" s="253"/>
      <c r="AM42" s="253"/>
      <c r="AN42" s="253"/>
      <c r="AO42" s="253"/>
      <c r="AP42" s="253"/>
      <c r="AQ42" s="279"/>
      <c r="AR42" s="279"/>
      <c r="AS42" s="302"/>
    </row>
    <row r="43" spans="1:46">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c r="A47" s="312" t="s">
        <v>555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556</v>
      </c>
      <c r="AL48" s="313"/>
      <c r="AM48" s="313"/>
      <c r="AN48" s="313"/>
      <c r="AO48" s="313"/>
      <c r="AP48" s="313"/>
      <c r="AQ48" s="314"/>
      <c r="AR48" s="313"/>
    </row>
    <row r="49" spans="1:44" ht="13.5" customHeight="1">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523</v>
      </c>
      <c r="AN49" s="1123" t="s">
        <v>557</v>
      </c>
      <c r="AO49" s="1124"/>
      <c r="AP49" s="1124"/>
      <c r="AQ49" s="1124"/>
      <c r="AR49" s="1125"/>
    </row>
    <row r="50" spans="1:44">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558</v>
      </c>
      <c r="AO50" s="320" t="s">
        <v>559</v>
      </c>
      <c r="AP50" s="321" t="s">
        <v>560</v>
      </c>
      <c r="AQ50" s="322" t="s">
        <v>561</v>
      </c>
      <c r="AR50" s="323" t="s">
        <v>562</v>
      </c>
    </row>
    <row r="51" spans="1:44">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563</v>
      </c>
      <c r="AL51" s="316"/>
      <c r="AM51" s="324">
        <v>1854975</v>
      </c>
      <c r="AN51" s="325">
        <v>59527</v>
      </c>
      <c r="AO51" s="326">
        <v>0.6</v>
      </c>
      <c r="AP51" s="327">
        <v>88968</v>
      </c>
      <c r="AQ51" s="328">
        <v>6.8</v>
      </c>
      <c r="AR51" s="329">
        <v>-6.2</v>
      </c>
    </row>
    <row r="52" spans="1:44">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564</v>
      </c>
      <c r="AM52" s="332">
        <v>1036472</v>
      </c>
      <c r="AN52" s="333">
        <v>33261</v>
      </c>
      <c r="AO52" s="334">
        <v>-4.5</v>
      </c>
      <c r="AP52" s="335">
        <v>45482</v>
      </c>
      <c r="AQ52" s="336">
        <v>5.5</v>
      </c>
      <c r="AR52" s="337">
        <v>-10</v>
      </c>
    </row>
    <row r="53" spans="1:44">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565</v>
      </c>
      <c r="AL53" s="316"/>
      <c r="AM53" s="324">
        <v>1135811</v>
      </c>
      <c r="AN53" s="325">
        <v>37314</v>
      </c>
      <c r="AO53" s="326">
        <v>-37.299999999999997</v>
      </c>
      <c r="AP53" s="327">
        <v>85173</v>
      </c>
      <c r="AQ53" s="328">
        <v>-4.3</v>
      </c>
      <c r="AR53" s="329">
        <v>-33</v>
      </c>
    </row>
    <row r="54" spans="1:44">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564</v>
      </c>
      <c r="AM54" s="332">
        <v>810022</v>
      </c>
      <c r="AN54" s="333">
        <v>26611</v>
      </c>
      <c r="AO54" s="334">
        <v>-20</v>
      </c>
      <c r="AP54" s="335">
        <v>43913</v>
      </c>
      <c r="AQ54" s="336">
        <v>-3.4</v>
      </c>
      <c r="AR54" s="337">
        <v>-16.600000000000001</v>
      </c>
    </row>
    <row r="55" spans="1:44">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566</v>
      </c>
      <c r="AL55" s="316"/>
      <c r="AM55" s="324">
        <v>1678018</v>
      </c>
      <c r="AN55" s="325">
        <v>56429</v>
      </c>
      <c r="AO55" s="326">
        <v>51.2</v>
      </c>
      <c r="AP55" s="327">
        <v>94081</v>
      </c>
      <c r="AQ55" s="328">
        <v>10.5</v>
      </c>
      <c r="AR55" s="329">
        <v>40.700000000000003</v>
      </c>
    </row>
    <row r="56" spans="1:44">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564</v>
      </c>
      <c r="AM56" s="332">
        <v>1014976</v>
      </c>
      <c r="AN56" s="333">
        <v>34132</v>
      </c>
      <c r="AO56" s="334">
        <v>28.3</v>
      </c>
      <c r="AP56" s="335">
        <v>48949</v>
      </c>
      <c r="AQ56" s="336">
        <v>11.5</v>
      </c>
      <c r="AR56" s="337">
        <v>16.8</v>
      </c>
    </row>
    <row r="57" spans="1:44">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567</v>
      </c>
      <c r="AL57" s="316"/>
      <c r="AM57" s="324">
        <v>2318634</v>
      </c>
      <c r="AN57" s="325">
        <v>79343</v>
      </c>
      <c r="AO57" s="326">
        <v>40.6</v>
      </c>
      <c r="AP57" s="327">
        <v>92632</v>
      </c>
      <c r="AQ57" s="328">
        <v>-1.5</v>
      </c>
      <c r="AR57" s="329">
        <v>42.1</v>
      </c>
    </row>
    <row r="58" spans="1:44">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564</v>
      </c>
      <c r="AM58" s="332">
        <v>1743112</v>
      </c>
      <c r="AN58" s="333">
        <v>59649</v>
      </c>
      <c r="AO58" s="334">
        <v>74.8</v>
      </c>
      <c r="AP58" s="335">
        <v>47978</v>
      </c>
      <c r="AQ58" s="336">
        <v>-2</v>
      </c>
      <c r="AR58" s="337">
        <v>76.8</v>
      </c>
    </row>
    <row r="59" spans="1:44">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568</v>
      </c>
      <c r="AL59" s="316"/>
      <c r="AM59" s="324">
        <v>1433244</v>
      </c>
      <c r="AN59" s="325">
        <v>50131</v>
      </c>
      <c r="AO59" s="326">
        <v>-36.799999999999997</v>
      </c>
      <c r="AP59" s="327">
        <v>96469</v>
      </c>
      <c r="AQ59" s="328">
        <v>4.0999999999999996</v>
      </c>
      <c r="AR59" s="329">
        <v>-40.9</v>
      </c>
    </row>
    <row r="60" spans="1:44">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564</v>
      </c>
      <c r="AM60" s="332">
        <v>974093</v>
      </c>
      <c r="AN60" s="333">
        <v>34071</v>
      </c>
      <c r="AO60" s="334">
        <v>-42.9</v>
      </c>
      <c r="AP60" s="335">
        <v>49775</v>
      </c>
      <c r="AQ60" s="336">
        <v>3.7</v>
      </c>
      <c r="AR60" s="337">
        <v>-46.6</v>
      </c>
    </row>
    <row r="61" spans="1:44">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569</v>
      </c>
      <c r="AL61" s="338"/>
      <c r="AM61" s="339">
        <v>1684136</v>
      </c>
      <c r="AN61" s="340">
        <v>56549</v>
      </c>
      <c r="AO61" s="341">
        <v>3.7</v>
      </c>
      <c r="AP61" s="342">
        <v>91465</v>
      </c>
      <c r="AQ61" s="343">
        <v>3.1</v>
      </c>
      <c r="AR61" s="329">
        <v>0.6</v>
      </c>
    </row>
    <row r="62" spans="1:44">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564</v>
      </c>
      <c r="AM62" s="332">
        <v>1115735</v>
      </c>
      <c r="AN62" s="333">
        <v>37545</v>
      </c>
      <c r="AO62" s="334">
        <v>7.1</v>
      </c>
      <c r="AP62" s="335">
        <v>47219</v>
      </c>
      <c r="AQ62" s="336">
        <v>3.1</v>
      </c>
      <c r="AR62" s="337">
        <v>4</v>
      </c>
    </row>
    <row r="63" spans="1:44">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3"/>
      <c r="AL67" s="253"/>
      <c r="AM67" s="253"/>
      <c r="AN67" s="253"/>
      <c r="AO67" s="253"/>
      <c r="AP67" s="253"/>
      <c r="AQ67" s="253"/>
      <c r="AR67" s="253"/>
      <c r="AS67" s="253"/>
      <c r="AT67" s="253"/>
    </row>
    <row r="68" spans="1:46" ht="13.5" hidden="1" customHeight="1">
      <c r="AK68" s="253"/>
      <c r="AL68" s="253"/>
      <c r="AM68" s="253"/>
      <c r="AN68" s="253"/>
      <c r="AO68" s="253"/>
      <c r="AP68" s="253"/>
      <c r="AQ68" s="253"/>
      <c r="AR68" s="253"/>
    </row>
    <row r="69" spans="1:46" ht="13.5" hidden="1" customHeight="1">
      <c r="AK69" s="253"/>
      <c r="AL69" s="253"/>
      <c r="AM69" s="253"/>
      <c r="AN69" s="253"/>
      <c r="AO69" s="253"/>
      <c r="AP69" s="253"/>
      <c r="AQ69" s="253"/>
      <c r="AR69" s="253"/>
    </row>
    <row r="70" spans="1:46" hidden="1">
      <c r="AK70" s="253"/>
      <c r="AL70" s="253"/>
      <c r="AM70" s="253"/>
      <c r="AN70" s="253"/>
      <c r="AO70" s="253"/>
      <c r="AP70" s="253"/>
      <c r="AQ70" s="253"/>
      <c r="AR70" s="253"/>
    </row>
    <row r="71" spans="1:46" hidden="1">
      <c r="AK71" s="253"/>
      <c r="AL71" s="253"/>
      <c r="AM71" s="253"/>
      <c r="AN71" s="253"/>
      <c r="AO71" s="253"/>
      <c r="AP71" s="253"/>
      <c r="AQ71" s="253"/>
      <c r="AR71" s="253"/>
    </row>
    <row r="72" spans="1:46" hidden="1">
      <c r="AK72" s="253"/>
      <c r="AL72" s="253"/>
      <c r="AM72" s="253"/>
      <c r="AN72" s="253"/>
      <c r="AO72" s="253"/>
      <c r="AP72" s="253"/>
      <c r="AQ72" s="253"/>
      <c r="AR72" s="253"/>
    </row>
    <row r="73" spans="1:46" hidden="1">
      <c r="AK73" s="253"/>
      <c r="AL73" s="253"/>
      <c r="AM73" s="253"/>
      <c r="AN73" s="253"/>
      <c r="AO73" s="253"/>
      <c r="AP73" s="253"/>
      <c r="AQ73" s="253"/>
      <c r="AR73" s="253"/>
    </row>
  </sheetData>
  <sheetProtection algorithmName="SHA-512" hashValue="VzOoOh1QV/RRuLVQNJ7A+aZGTju1gnqNVsE5k+oo92gxEQr8B97YEP1l2s9gycdOwZEPeebshKIunWAPbkq/Hw==" saltValue="7sjCTALsD6sE1s45PfE4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571</v>
      </c>
    </row>
    <row r="121" spans="125:125" ht="13.5" hidden="1" customHeight="1">
      <c r="DU121" s="250"/>
    </row>
  </sheetData>
  <sheetProtection algorithmName="SHA-512" hashValue="rkn2cDWoNTg+TXa5ul0lei2WWkJCy6bKVLwWBT/F/Y2ykyjsNeVwmEMMZNefJtLHnjP8KjFRtAMHk1GKsUisCg==" saltValue="Pde5oKKTIoyzkfQXBdeK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572</v>
      </c>
    </row>
  </sheetData>
  <sheetProtection algorithmName="SHA-512" hashValue="J2rdo6Hu8k2y3LaepuoFdn9UtnVVmIOmdXAyCn0wUspL1jR6M707P/b0MTyaZyavNnVF2b6csIoFZa7gimP4hA==" saltValue="3G+sNHaJKFTFC8zrEI+E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135" t="s">
        <v>3</v>
      </c>
      <c r="D47" s="1135"/>
      <c r="E47" s="1136"/>
      <c r="F47" s="11">
        <v>18.48</v>
      </c>
      <c r="G47" s="12">
        <v>17.8</v>
      </c>
      <c r="H47" s="12">
        <v>16.29</v>
      </c>
      <c r="I47" s="12">
        <v>15.09</v>
      </c>
      <c r="J47" s="13">
        <v>17.5</v>
      </c>
    </row>
    <row r="48" spans="2:10" ht="57.75" customHeight="1">
      <c r="B48" s="14"/>
      <c r="C48" s="1137" t="s">
        <v>4</v>
      </c>
      <c r="D48" s="1137"/>
      <c r="E48" s="1138"/>
      <c r="F48" s="15">
        <v>3.25</v>
      </c>
      <c r="G48" s="16">
        <v>2.14</v>
      </c>
      <c r="H48" s="16">
        <v>1.64</v>
      </c>
      <c r="I48" s="16">
        <v>1.17</v>
      </c>
      <c r="J48" s="17">
        <v>3.4</v>
      </c>
    </row>
    <row r="49" spans="2:10" ht="57.75" customHeight="1" thickBot="1">
      <c r="B49" s="18"/>
      <c r="C49" s="1139" t="s">
        <v>5</v>
      </c>
      <c r="D49" s="1139"/>
      <c r="E49" s="1140"/>
      <c r="F49" s="19" t="s">
        <v>578</v>
      </c>
      <c r="G49" s="20" t="s">
        <v>579</v>
      </c>
      <c r="H49" s="20" t="s">
        <v>580</v>
      </c>
      <c r="I49" s="20" t="s">
        <v>581</v>
      </c>
      <c r="J49" s="21">
        <v>5.26</v>
      </c>
    </row>
    <row r="50" spans="2:10"/>
  </sheetData>
  <sheetProtection algorithmName="SHA-512" hashValue="zHGM5dKycOZWhy6eHGWrdK2OfM97NQYpzujw5Hc1kJfMzB9SQ8nUL6zSUepW71J3KHu/Dbm/eT4XiE45T/9lng==" saltValue="umntt/nl8QeO6aNrGJB8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宇陀市役所</cp:lastModifiedBy>
  <cp:lastPrinted>2023-03-17T08:00:23Z</cp:lastPrinted>
  <dcterms:created xsi:type="dcterms:W3CDTF">2023-02-20T06:19:15Z</dcterms:created>
  <dcterms:modified xsi:type="dcterms:W3CDTF">2023-03-28T02:53:05Z</dcterms:modified>
  <cp:category/>
</cp:coreProperties>
</file>