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ity.uda.nara.jp\水道局総務課\【経営比較分析表】\R040128経営比較分析（R2）\【経営比較分析表】2020_292125_46_010\"/>
    </mc:Choice>
  </mc:AlternateContent>
  <workbookProtection workbookAlgorithmName="SHA-512" workbookHashValue="PhrwFHAPgpQYNz9ttoSl3cIyC7lmR/0/GSy2DOwySv62u8JepL0/PWjIimxzjXnikOVU3j6EmaCt038svQkEGA==" workbookSaltValue="efWJh0JAPYHtc9uGzrJY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<sst xmlns="http://schemas.openxmlformats.org/spreadsheetml/2006/main" count="228" uniqueCount="115">
  <si>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</si>
  <si>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</si>
  <si>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</si>
  <si>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</si>
  <si>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</si>
  <si>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</si>
  <si>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</si>
  <si>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</si>
  <si>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</si>
  <si>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</si>
  <si>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</si>
  <si>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</si>
  <si>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</si>
  <si>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</si>
  <si>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</si>
  <si>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</si>
  <si>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</si>
  <si>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</si>
  <si>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</si>
  <si>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</si>
  <si>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</si>
  <si>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</si>
  <si>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</si>
  <si>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</si>
  <si>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</si>
  <si>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</si>
  <si>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</si>
  <si>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</si>
  <si>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</si>
  <si>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</si>
  <si>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</si>
  <si>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</si>
  <si>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</si>
  <si>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</si>
  <si>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</si>
  <si>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</si>
  <si>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</si>
  <si>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</si>
  <si>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</si>
  <si>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</si>
  <si>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</si>
  <si>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</si>
  <si>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</si>
  <si>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</si>
  <si>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</si>
  <si>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</si>
  <si>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</si>
  <si>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</si>
  <si>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</si>
  <si>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</si>
  <si>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</si>
  <si>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</si>
  <si>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</si>
  <si>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</si>
  <si>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</si>
  <si>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</si>
  <si>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</si>
  <si>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</si>
  <si>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</si>
  <si>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</si>
  <si>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</si>
  <si>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</si>
  <si>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</si>
  <si>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</si>
  <si>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</si>
  <si>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</si>
  <si>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</si>
  <si>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</si>
  <si>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</si>
  <si>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</si>
  <si>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</si>
  <si>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</si>
  <si>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</si>
  <si>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</si>
  <si>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</si>
  <si>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</si>
  <si>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</si>
  <si>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</si>
  <si>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</si>
  <si>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</si>
  <si>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</si>
  <si>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</si>
  <si>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</si>
  <si>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</si>
  <si>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</si>
  <si>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</si>
  <si>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</si>
  <si>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</si>
  <si>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</si>
  <si>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</si>
  <si>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</si>
  <si>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</si>
  <si>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</si>
  <si>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宇陀市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</si>
  <si>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</si>
  <si>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</si>
  <si>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</si>
  <si>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</si>
  <si>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</si>
  <si>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</si>
  <si>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</si>
  <si>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</si>
  <si>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</si>
  <si>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</si>
  <si>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</si>
  <si>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</si>
  <si>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</si>
  <si>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</si>
  <si>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</si>
  <si>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</si>
  <si>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</si>
  <si>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</si>
  <si>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43年の供用開始当初からの布設管路については法定耐用年数を超過してきており、昭和50年代からの拡張事業にて布設した管路においても法定耐用年数を迎えてくる状況である。有形固定資産減価償却率が平成29年度から下がっているのは、簡易水道統合時に評価額で資産算入したため、累積額が反映されていないためである。
　これまで、水道未普及地域解消のための事業を優先的に進めてきたことから、施設、管路等の老朽化が進んできており、更新時事業については、補修や漏水などの関係工事により必要な都度に行ってきたが、上水道、旧簡易水道の施設全体についてアセットマネジメントの推進を行い更新計画を進めていく。</t>
    <phoneticPr fontId="4"/>
  </si>
  <si>
    <r>
      <t>　経営収支については、給水収益は年々減少していることもあり漏水調査等により有収率の向上や経費の節減を図りつつ他会計からの経費負担により経常収支率は100%を超えているが、料金回収率については100%を下回っており、平均値よりも大きく下回った値となっている。
　給水原価については、地域的に山間部に位置するために送配水施設が多く点在することから維持管理費にも相当の経費がかかり類似団体平均値より高額となっている。
　</t>
    </r>
    <r>
      <rPr>
        <sz val="11"/>
        <color rgb="FFFF0000"/>
        <rFont val="ＭＳ ゴシック"/>
        <family val="3"/>
        <charset val="128"/>
      </rPr>
      <t>企業債</t>
    </r>
    <r>
      <rPr>
        <sz val="11"/>
        <color theme="1"/>
        <rFont val="ＭＳ ゴシック"/>
        <family val="3"/>
        <charset val="128"/>
      </rPr>
      <t>残高対給水収益比率については、旧簡易水道事業での水道未普及地域解消事業への投資が大きく影響しており、今後の建設改良費の実施についてはしっかり検討していかなければならない。
　有収率については、類似団体平均値とほぼ変わらない数値ではあるが、給水人口の逓減により使用水量の減少及び施設利用率も下がっていることから、今後においては施設の統廃合・廃止や合理化に加え維持管理の形式などを検討する事が必要となる。</t>
    </r>
    <rPh sb="207" eb="209">
      <t>キギョウ</t>
    </rPh>
    <rPh sb="209" eb="210">
      <t>サイ</t>
    </rPh>
    <phoneticPr fontId="4"/>
  </si>
  <si>
    <r>
      <t>　平成29年度より上水道事業に旧簡易水道事業を事業統合して運営を行っている。
　今後において、給水人口の減少に伴い料金収入の減少が見込まれる。その反面、管路や機械類を含めた水道施設全体の老朽化に対しての補修・更新等への経費の増加が見込まれることから収益性確保のため、適正な使用料金の見直しも含めた計画が必要となる。 
 また、残事業である水道未普及地域解消事業も進めながら、施設の老朽化による更新計画も必要なことから、施設の統廃合・廃止や合理化等を検討し、全体の更新及び維持管理の計画については</t>
    </r>
    <r>
      <rPr>
        <sz val="11"/>
        <color rgb="FFFF0000"/>
        <rFont val="ＭＳ ゴシック"/>
        <family val="3"/>
        <charset val="128"/>
      </rPr>
      <t>経営戦略の見直し及びアセットマネジメントを策定し</t>
    </r>
    <r>
      <rPr>
        <sz val="11"/>
        <color theme="1"/>
        <rFont val="ＭＳ ゴシック"/>
        <family val="3"/>
        <charset val="128"/>
      </rPr>
      <t>推進していく。</t>
    </r>
    <rPh sb="247" eb="249">
      <t>ケイエイ</t>
    </rPh>
    <rPh sb="249" eb="251">
      <t>センリャク</t>
    </rPh>
    <rPh sb="252" eb="254">
      <t>ミナオ</t>
    </rPh>
    <rPh sb="255" eb="256">
      <t>オヨ</t>
    </rPh>
    <rPh sb="268" eb="27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</si>
</sst>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0.01</c:v>
                </c:pt>
                <c:pt idx="2" formatCode="#,##0.00;&quot;△&quot;#,##0.00">
                  <c:v>0</c:v>
                </c:pt>
                <c:pt idx="3">
                  <c:v>0.23</c:v>
                </c:pt>
                <c:pt idx="4">
                  <c:v>0.05</c:v>
                </c:pt>
              </c:numCache>
            </c:numRef>
          </c:val>
          <c:extLst>
            <c:ext xmlns:c16="http://schemas.microsoft.com/office/drawing/2014/chart" uri="{C3380CC4-5D6E-409C-BE32-E72D297353CC}">
              <c16:uniqueId val="{00000000-D9F5-42A4-A647-8A974E2054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9F5-42A4-A647-8A974E2054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36.369999999999997</c:v>
                </c:pt>
                <c:pt idx="1">
                  <c:v>40.450000000000003</c:v>
                </c:pt>
                <c:pt idx="2">
                  <c:v>38.94</c:v>
                </c:pt>
                <c:pt idx="3">
                  <c:v>38.94</c:v>
                </c:pt>
                <c:pt idx="4">
                  <c:v>39.520000000000003</c:v>
                </c:pt>
              </c:numCache>
            </c:numRef>
          </c:val>
          <c:extLst>
            <c:ext xmlns:c16="http://schemas.microsoft.com/office/drawing/2014/chart" uri="{C3380CC4-5D6E-409C-BE32-E72D297353CC}">
              <c16:uniqueId val="{00000000-91CB-450E-A411-B2BE23FF85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1CB-450E-A411-B2BE23FF85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86.45</c:v>
                </c:pt>
                <c:pt idx="1">
                  <c:v>81.06</c:v>
                </c:pt>
                <c:pt idx="2">
                  <c:v>82.49</c:v>
                </c:pt>
                <c:pt idx="3">
                  <c:v>81.58</c:v>
                </c:pt>
                <c:pt idx="4">
                  <c:v>81.290000000000006</c:v>
                </c:pt>
              </c:numCache>
            </c:numRef>
          </c:val>
          <c:extLst>
            <c:ext xmlns:c16="http://schemas.microsoft.com/office/drawing/2014/chart" uri="{C3380CC4-5D6E-409C-BE32-E72D297353CC}">
              <c16:uniqueId val="{00000000-6B68-4BEA-9F6D-AB37FAB562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B68-4BEA-9F6D-AB37FAB562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107.34</c:v>
                </c:pt>
                <c:pt idx="1">
                  <c:v>100.41</c:v>
                </c:pt>
                <c:pt idx="2">
                  <c:v>100.58</c:v>
                </c:pt>
                <c:pt idx="3">
                  <c:v>100.46</c:v>
                </c:pt>
                <c:pt idx="4">
                  <c:v>100.59</c:v>
                </c:pt>
              </c:numCache>
            </c:numRef>
          </c:val>
          <c:extLst>
            <c:ext xmlns:c16="http://schemas.microsoft.com/office/drawing/2014/chart" uri="{C3380CC4-5D6E-409C-BE32-E72D297353CC}">
              <c16:uniqueId val="{00000000-D96E-42D2-918B-9F158F0743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96E-42D2-918B-9F158F0743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49.49</c:v>
                </c:pt>
                <c:pt idx="1">
                  <c:v>28.36</c:v>
                </c:pt>
                <c:pt idx="2">
                  <c:v>31.19</c:v>
                </c:pt>
                <c:pt idx="3">
                  <c:v>33.72</c:v>
                </c:pt>
                <c:pt idx="4">
                  <c:v>36.26</c:v>
                </c:pt>
              </c:numCache>
            </c:numRef>
          </c:val>
          <c:extLst>
            <c:ext xmlns:c16="http://schemas.microsoft.com/office/drawing/2014/chart" uri="{C3380CC4-5D6E-409C-BE32-E72D297353CC}">
              <c16:uniqueId val="{00000000-8D2D-4245-B53E-143C3FC464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D2D-4245-B53E-143C3FC464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14.13</c:v>
                </c:pt>
                <c:pt idx="1">
                  <c:v>26.52</c:v>
                </c:pt>
                <c:pt idx="2">
                  <c:v>27.21</c:v>
                </c:pt>
                <c:pt idx="3">
                  <c:v>27.57</c:v>
                </c:pt>
                <c:pt idx="4">
                  <c:v>27.44</c:v>
                </c:pt>
              </c:numCache>
            </c:numRef>
          </c:val>
          <c:extLst>
            <c:ext xmlns:c16="http://schemas.microsoft.com/office/drawing/2014/chart" uri="{C3380CC4-5D6E-409C-BE32-E72D297353CC}">
              <c16:uniqueId val="{00000000-ADA4-4A8D-8D63-44350D78FC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DA4-4A8D-8D63-44350D78FC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C-431E-AA89-19D2A78C2D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ADC-431E-AA89-19D2A78C2D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538.26</c:v>
                </c:pt>
                <c:pt idx="1">
                  <c:v>292.12</c:v>
                </c:pt>
                <c:pt idx="2">
                  <c:v>271.70999999999998</c:v>
                </c:pt>
                <c:pt idx="3">
                  <c:v>263.5</c:v>
                </c:pt>
                <c:pt idx="4">
                  <c:v>244.14</c:v>
                </c:pt>
              </c:numCache>
            </c:numRef>
          </c:val>
          <c:extLst>
            <c:ext xmlns:c16="http://schemas.microsoft.com/office/drawing/2014/chart" uri="{C3380CC4-5D6E-409C-BE32-E72D297353CC}">
              <c16:uniqueId val="{00000000-10B8-453F-91C7-C3F05B8574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0B8-453F-91C7-C3F05B8574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278.89999999999998</c:v>
                </c:pt>
                <c:pt idx="1">
                  <c:v>624.88</c:v>
                </c:pt>
                <c:pt idx="2">
                  <c:v>609.45000000000005</c:v>
                </c:pt>
                <c:pt idx="3">
                  <c:v>588.70000000000005</c:v>
                </c:pt>
                <c:pt idx="4">
                  <c:v>552.66</c:v>
                </c:pt>
              </c:numCache>
            </c:numRef>
          </c:val>
          <c:extLst>
            <c:ext xmlns:c16="http://schemas.microsoft.com/office/drawing/2014/chart" uri="{C3380CC4-5D6E-409C-BE32-E72D297353CC}">
              <c16:uniqueId val="{00000000-D15F-4ECA-ABED-83CE9BF64C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15F-4ECA-ABED-83CE9BF64C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79.84</c:v>
                </c:pt>
                <c:pt idx="1">
                  <c:v>79.22</c:v>
                </c:pt>
                <c:pt idx="2">
                  <c:v>77.680000000000007</c:v>
                </c:pt>
                <c:pt idx="3">
                  <c:v>78.64</c:v>
                </c:pt>
                <c:pt idx="4">
                  <c:v>79.540000000000006</c:v>
                </c:pt>
              </c:numCache>
            </c:numRef>
          </c:val>
          <c:extLst>
            <c:ext xmlns:c16="http://schemas.microsoft.com/office/drawing/2014/chart" uri="{C3380CC4-5D6E-409C-BE32-E72D297353CC}">
              <c16:uniqueId val="{00000000-5FEA-4368-A414-77976956CD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FEA-4368-A414-77976956CD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306.81</c:v>
                </c:pt>
                <c:pt idx="1">
                  <c:v>310.2</c:v>
                </c:pt>
                <c:pt idx="2">
                  <c:v>316.16000000000003</c:v>
                </c:pt>
                <c:pt idx="3">
                  <c:v>313.47000000000003</c:v>
                </c:pt>
                <c:pt idx="4">
                  <c:v>307.04000000000002</c:v>
                </c:pt>
              </c:numCache>
            </c:numRef>
          </c:val>
          <c:extLst>
            <c:ext xmlns:c16="http://schemas.microsoft.com/office/drawing/2014/chart" uri="{C3380CC4-5D6E-409C-BE32-E72D297353CC}">
              <c16:uniqueId val="{00000000-4D12-48EA-ABBF-ED1E4F55DD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D12-48EA-ABBF-ED1E4F55DD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L8" sqref="AL8:AS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宇陀市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29223</v>
      </c>
      <c r="AM8" s="71"/>
      <c r="AN8" s="71"/>
      <c r="AO8" s="71"/>
      <c r="AP8" s="71"/>
      <c r="AQ8" s="71"/>
      <c r="AR8" s="71"/>
      <c r="AS8" s="71"/>
      <c r="AT8" s="67">
        <f>データ!$S$6</f>
        <v>247.5</v>
      </c>
      <c r="AU8" s="68"/>
      <c r="AV8" s="68"/>
      <c r="AW8" s="68"/>
      <c r="AX8" s="68"/>
      <c r="AY8" s="68"/>
      <c r="AZ8" s="68"/>
      <c r="BA8" s="68"/>
      <c r="BB8" s="70">
        <f>データ!$T$6</f>
        <v>118.07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72.58</v>
      </c>
      <c r="J10" s="68"/>
      <c r="K10" s="68"/>
      <c r="L10" s="68"/>
      <c r="M10" s="68"/>
      <c r="N10" s="68"/>
      <c r="O10" s="69"/>
      <c r="P10" s="70">
        <f>データ!$P$6</f>
        <v>87.27</v>
      </c>
      <c r="Q10" s="70"/>
      <c r="R10" s="70"/>
      <c r="S10" s="70"/>
      <c r="T10" s="70"/>
      <c r="U10" s="70"/>
      <c r="V10" s="70"/>
      <c r="W10" s="71">
        <f>データ!$Q$6</f>
        <v>3806</v>
      </c>
      <c r="X10" s="71"/>
      <c r="Y10" s="71"/>
      <c r="Z10" s="71"/>
      <c r="AA10" s="71"/>
      <c r="AB10" s="71"/>
      <c r="AC10" s="71"/>
      <c r="AD10" s="2"/>
      <c r="AE10" s="2"/>
      <c r="AF10" s="2"/>
      <c r="AG10" s="2"/>
      <c r="AH10" s="4"/>
      <c r="AI10" s="4"/>
      <c r="AJ10" s="4"/>
      <c r="AK10" s="4"/>
      <c r="AL10" s="71">
        <f>データ!$U$6</f>
        <v>25291</v>
      </c>
      <c r="AM10" s="71"/>
      <c r="AN10" s="71"/>
      <c r="AO10" s="71"/>
      <c r="AP10" s="71"/>
      <c r="AQ10" s="71"/>
      <c r="AR10" s="71"/>
      <c r="AS10" s="71"/>
      <c r="AT10" s="67">
        <f>データ!$V$6</f>
        <v>69.3</v>
      </c>
      <c r="AU10" s="68"/>
      <c r="AV10" s="68"/>
      <c r="AW10" s="68"/>
      <c r="AX10" s="68"/>
      <c r="AY10" s="68"/>
      <c r="AZ10" s="68"/>
      <c r="BA10" s="68"/>
      <c r="BB10" s="70">
        <f>データ!$W$6</f>
        <v>364.95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sJ3j7BgzBIcPTAD++TSjW4LZn5CedxpqvTsednlh6s6lVNnHwuUGFvaA3xM26rmMzlbdW8+JxzrUqH1Uza97w==" saltValue="Agvutwb6107ulaYS++SL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292125</v>
      </c>
      <c r="D6" s="34">
        <f t="shared" si="3"/>
        <v>46</v>
      </c>
      <c r="E6" s="34">
        <f t="shared" si="3"/>
        <v>1</v>
      </c>
      <c r="F6" s="34">
        <f t="shared" si="3"/>
        <v>0</v>
      </c>
      <c r="G6" s="34">
        <f t="shared" si="3"/>
        <v>1</v>
      </c>
      <c r="H6" s="34" t="str">
        <f t="shared" si="3"/>
        <v>奈良県　宇陀市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72.58</v>
      </c>
      <c r="P6" s="35">
        <f t="shared" si="3"/>
        <v>87.27</v>
      </c>
      <c r="Q6" s="35">
        <f t="shared" si="3"/>
        <v>3806</v>
      </c>
      <c r="R6" s="35">
        <f t="shared" si="3"/>
        <v>29223</v>
      </c>
      <c r="S6" s="35">
        <f t="shared" si="3"/>
        <v>247.5</v>
      </c>
      <c r="T6" s="35">
        <f t="shared" si="3"/>
        <v>118.07</v>
      </c>
      <c r="U6" s="35">
        <f t="shared" si="3"/>
        <v>25291</v>
      </c>
      <c r="V6" s="35">
        <f t="shared" si="3"/>
        <v>69.3</v>
      </c>
      <c r="W6" s="35">
        <f t="shared" si="3"/>
        <v>364.95</v>
      </c>
      <c r="X6" s="36">
        <f>IF(X7="",NA(),X7)</f>
        <v>107.34</v>
      </c>
      <c r="Y6" s="36">
        <f t="shared" ref="Y6:AG6" si="4">IF(Y7="",NA(),Y7)</f>
        <v>100.41</v>
      </c>
      <c r="Z6" s="36">
        <f t="shared" si="4"/>
        <v>100.58</v>
      </c>
      <c r="AA6" s="36">
        <f t="shared" si="4"/>
        <v>100.46</v>
      </c>
      <c r="AB6" s="36">
        <f t="shared" si="4"/>
        <v>100.59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538.26</v>
      </c>
      <c r="AU6" s="36">
        <f t="shared" ref="AU6:BC6" si="6">IF(AU7="",NA(),AU7)</f>
        <v>292.12</v>
      </c>
      <c r="AV6" s="36">
        <f t="shared" si="6"/>
        <v>271.70999999999998</v>
      </c>
      <c r="AW6" s="36">
        <f t="shared" si="6"/>
        <v>263.5</v>
      </c>
      <c r="AX6" s="36">
        <f t="shared" si="6"/>
        <v>244.14</v>
      </c>
      <c r="AY6" s="36">
        <f t="shared" si="6"/>
        <v>384.34</v>
      </c>
      <c r="AZ6" s="36">
        <f t="shared" si="6"/>
        <v>359.47</v>
      </c>
      <c r="BA6" s="36">
        <f t="shared" si="6"/>
        <v>369.69</v>
      </c>
      <c r="BB6" s="36">
        <f t="shared" si="6"/>
        <v>379.08</v>
      </c>
      <c r="BC6" s="36">
        <f t="shared" si="6"/>
        <v>367.55</v>
      </c>
      <c r="BD6" s="35" t="str">
        <f>IF(BD7="","",IF(BD7="-","【-】","【"&amp;SUBSTITUTE(TEXT(BD7,"#,##0.00"),"-","△")&amp;"】"))</f>
        <v>【260.31】</v>
      </c>
      <c r="BE6" s="36">
        <f>IF(BE7="",NA(),BE7)</f>
        <v>278.89999999999998</v>
      </c>
      <c r="BF6" s="36">
        <f t="shared" ref="BF6:BN6" si="7">IF(BF7="",NA(),BF7)</f>
        <v>624.88</v>
      </c>
      <c r="BG6" s="36">
        <f t="shared" si="7"/>
        <v>609.45000000000005</v>
      </c>
      <c r="BH6" s="36">
        <f t="shared" si="7"/>
        <v>588.70000000000005</v>
      </c>
      <c r="BI6" s="36">
        <f t="shared" si="7"/>
        <v>552.66</v>
      </c>
      <c r="BJ6" s="36">
        <f t="shared" si="7"/>
        <v>380.58</v>
      </c>
      <c r="BK6" s="36">
        <f t="shared" si="7"/>
        <v>401.79</v>
      </c>
      <c r="BL6" s="36">
        <f t="shared" si="7"/>
        <v>402.99</v>
      </c>
      <c r="BM6" s="36">
        <f t="shared" si="7"/>
        <v>398.98</v>
      </c>
      <c r="BN6" s="36">
        <f t="shared" si="7"/>
        <v>418.68</v>
      </c>
      <c r="BO6" s="35" t="str">
        <f>IF(BO7="","",IF(BO7="-","【-】","【"&amp;SUBSTITUTE(TEXT(BO7,"#,##0.00"),"-","△")&amp;"】"))</f>
        <v>【275.67】</v>
      </c>
      <c r="BP6" s="36">
        <f>IF(BP7="",NA(),BP7)</f>
        <v>79.84</v>
      </c>
      <c r="BQ6" s="36">
        <f t="shared" ref="BQ6:BY6" si="8">IF(BQ7="",NA(),BQ7)</f>
        <v>79.22</v>
      </c>
      <c r="BR6" s="36">
        <f t="shared" si="8"/>
        <v>77.680000000000007</v>
      </c>
      <c r="BS6" s="36">
        <f t="shared" si="8"/>
        <v>78.64</v>
      </c>
      <c r="BT6" s="36">
        <f t="shared" si="8"/>
        <v>79.540000000000006</v>
      </c>
      <c r="BU6" s="36">
        <f t="shared" si="8"/>
        <v>102.38</v>
      </c>
      <c r="BV6" s="36">
        <f t="shared" si="8"/>
        <v>100.12</v>
      </c>
      <c r="BW6" s="36">
        <f t="shared" si="8"/>
        <v>98.66</v>
      </c>
      <c r="BX6" s="36">
        <f t="shared" si="8"/>
        <v>98.64</v>
      </c>
      <c r="BY6" s="36">
        <f t="shared" si="8"/>
        <v>94.78</v>
      </c>
      <c r="BZ6" s="35" t="str">
        <f>IF(BZ7="","",IF(BZ7="-","【-】","【"&amp;SUBSTITUTE(TEXT(BZ7,"#,##0.00"),"-","△")&amp;"】"))</f>
        <v>【100.05】</v>
      </c>
      <c r="CA6" s="36">
        <f>IF(CA7="",NA(),CA7)</f>
        <v>306.81</v>
      </c>
      <c r="CB6" s="36">
        <f t="shared" ref="CB6:CJ6" si="9">IF(CB7="",NA(),CB7)</f>
        <v>310.2</v>
      </c>
      <c r="CC6" s="36">
        <f t="shared" si="9"/>
        <v>316.16000000000003</v>
      </c>
      <c r="CD6" s="36">
        <f t="shared" si="9"/>
        <v>313.47000000000003</v>
      </c>
      <c r="CE6" s="36">
        <f t="shared" si="9"/>
        <v>307.04000000000002</v>
      </c>
      <c r="CF6" s="36">
        <f t="shared" si="9"/>
        <v>168.67</v>
      </c>
      <c r="CG6" s="36">
        <f t="shared" si="9"/>
        <v>174.97</v>
      </c>
      <c r="CH6" s="36">
        <f t="shared" si="9"/>
        <v>178.59</v>
      </c>
      <c r="CI6" s="36">
        <f t="shared" si="9"/>
        <v>178.92</v>
      </c>
      <c r="CJ6" s="36">
        <f t="shared" si="9"/>
        <v>181.3</v>
      </c>
      <c r="CK6" s="35" t="str">
        <f>IF(CK7="","",IF(CK7="-","【-】","【"&amp;SUBSTITUTE(TEXT(CK7,"#,##0.00"),"-","△")&amp;"】"))</f>
        <v>【166.40】</v>
      </c>
      <c r="CL6" s="36">
        <f>IF(CL7="",NA(),CL7)</f>
        <v>36.369999999999997</v>
      </c>
      <c r="CM6" s="36">
        <f t="shared" ref="CM6:CU6" si="10">IF(CM7="",NA(),CM7)</f>
        <v>40.450000000000003</v>
      </c>
      <c r="CN6" s="36">
        <f t="shared" si="10"/>
        <v>38.94</v>
      </c>
      <c r="CO6" s="36">
        <f t="shared" si="10"/>
        <v>38.94</v>
      </c>
      <c r="CP6" s="36">
        <f t="shared" si="10"/>
        <v>39.520000000000003</v>
      </c>
      <c r="CQ6" s="36">
        <f t="shared" si="10"/>
        <v>54.92</v>
      </c>
      <c r="CR6" s="36">
        <f t="shared" si="10"/>
        <v>55.63</v>
      </c>
      <c r="CS6" s="36">
        <f t="shared" si="10"/>
        <v>55.03</v>
      </c>
      <c r="CT6" s="36">
        <f t="shared" si="10"/>
        <v>55.14</v>
      </c>
      <c r="CU6" s="36">
        <f t="shared" si="10"/>
        <v>55.89</v>
      </c>
      <c r="CV6" s="35" t="str">
        <f>IF(CV7="","",IF(CV7="-","【-】","【"&amp;SUBSTITUTE(TEXT(CV7,"#,##0.00"),"-","△")&amp;"】"))</f>
        <v>【60.69】</v>
      </c>
      <c r="CW6" s="36">
        <f>IF(CW7="",NA(),CW7)</f>
        <v>86.45</v>
      </c>
      <c r="CX6" s="36">
        <f t="shared" ref="CX6:DF6" si="11">IF(CX7="",NA(),CX7)</f>
        <v>81.06</v>
      </c>
      <c r="CY6" s="36">
        <f t="shared" si="11"/>
        <v>82.49</v>
      </c>
      <c r="CZ6" s="36">
        <f t="shared" si="11"/>
        <v>81.58</v>
      </c>
      <c r="DA6" s="36">
        <f t="shared" si="11"/>
        <v>81.290000000000006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49.49</v>
      </c>
      <c r="DI6" s="36">
        <f t="shared" ref="DI6:DQ6" si="12">IF(DI7="",NA(),DI7)</f>
        <v>28.36</v>
      </c>
      <c r="DJ6" s="36">
        <f t="shared" si="12"/>
        <v>31.19</v>
      </c>
      <c r="DK6" s="36">
        <f t="shared" si="12"/>
        <v>33.72</v>
      </c>
      <c r="DL6" s="36">
        <f t="shared" si="12"/>
        <v>36.26</v>
      </c>
      <c r="DM6" s="36">
        <f t="shared" si="12"/>
        <v>48.49</v>
      </c>
      <c r="DN6" s="36">
        <f t="shared" si="12"/>
        <v>48.05</v>
      </c>
      <c r="DO6" s="36">
        <f t="shared" si="12"/>
        <v>48.87</v>
      </c>
      <c r="DP6" s="36">
        <f t="shared" si="12"/>
        <v>49.92</v>
      </c>
      <c r="DQ6" s="36">
        <f t="shared" si="12"/>
        <v>50.63</v>
      </c>
      <c r="DR6" s="35" t="str">
        <f>IF(DR7="","",IF(DR7="-","【-】","【"&amp;SUBSTITUTE(TEXT(DR7,"#,##0.00"),"-","△")&amp;"】"))</f>
        <v>【50.19】</v>
      </c>
      <c r="DS6" s="36">
        <f>IF(DS7="",NA(),DS7)</f>
        <v>14.13</v>
      </c>
      <c r="DT6" s="36">
        <f t="shared" ref="DT6:EB6" si="13">IF(DT7="",NA(),DT7)</f>
        <v>26.52</v>
      </c>
      <c r="DU6" s="36">
        <f t="shared" si="13"/>
        <v>27.21</v>
      </c>
      <c r="DV6" s="36">
        <f t="shared" si="13"/>
        <v>27.57</v>
      </c>
      <c r="DW6" s="36">
        <f t="shared" si="13"/>
        <v>27.44</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0.01</v>
      </c>
      <c r="EF6" s="35">
        <f t="shared" si="14"/>
        <v>0</v>
      </c>
      <c r="EG6" s="36">
        <f t="shared" si="14"/>
        <v>0.23</v>
      </c>
      <c r="EH6" s="36">
        <f t="shared" si="14"/>
        <v>0.05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292125</v>
      </c>
      <c r="D7" s="38">
        <v>46</v>
      </c>
      <c r="E7" s="38">
        <v>1</v>
      </c>
      <c r="F7" s="38">
        <v>0</v>
      </c>
      <c r="G7" s="38">
        <v>1</v>
      </c>
      <c r="H7" s="38" t="s">
        <v>93</v>
      </c>
      <c r="I7" s="38" t="s">
        <v>94</v>
      </c>
      <c r="J7" s="38" t="s">
        <v>95</v>
      </c>
      <c r="K7" s="38" t="s">
        <v>96</v>
      </c>
      <c r="L7" s="38" t="s">
        <v>97</v>
      </c>
      <c r="M7" s="38" t="s">
        <v>98</v>
      </c>
      <c r="N7" s="39" t="s">
        <v>99</v>
      </c>
      <c r="O7" s="39">
        <v>72.58</v>
      </c>
      <c r="P7" s="39">
        <v>87.27</v>
      </c>
      <c r="Q7" s="39">
        <v>3806</v>
      </c>
      <c r="R7" s="39">
        <v>29223</v>
      </c>
      <c r="S7" s="39">
        <v>247.5</v>
      </c>
      <c r="T7" s="39">
        <v>118.07</v>
      </c>
      <c r="U7" s="39">
        <v>25291</v>
      </c>
      <c r="V7" s="39">
        <v>69.3</v>
      </c>
      <c r="W7" s="39">
        <v>364.95</v>
      </c>
      <c r="X7" s="39">
        <v>107.34</v>
      </c>
      <c r="Y7" s="39">
        <v>100.41</v>
      </c>
      <c r="Z7" s="39">
        <v>100.58</v>
      </c>
      <c r="AA7" s="39">
        <v>100.46</v>
      </c>
      <c r="AB7" s="39">
        <v>100.59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538.26</v>
      </c>
      <c r="AU7" s="39">
        <v>292.12</v>
      </c>
      <c r="AV7" s="39">
        <v>271.70999999999998</v>
      </c>
      <c r="AW7" s="39">
        <v>263.5</v>
      </c>
      <c r="AX7" s="39">
        <v>244.14</v>
      </c>
      <c r="AY7" s="39">
        <v>384.34</v>
      </c>
      <c r="AZ7" s="39">
        <v>359.47</v>
      </c>
      <c r="BA7" s="39">
        <v>369.69</v>
      </c>
      <c r="BB7" s="39">
        <v>379.08</v>
      </c>
      <c r="BC7" s="39">
        <v>367.55</v>
      </c>
      <c r="BD7" s="39">
        <v>260.31</v>
      </c>
      <c r="BE7" s="39">
        <v>278.89999999999998</v>
      </c>
      <c r="BF7" s="39">
        <v>624.88</v>
      </c>
      <c r="BG7" s="39">
        <v>609.45000000000005</v>
      </c>
      <c r="BH7" s="39">
        <v>588.70000000000005</v>
      </c>
      <c r="BI7" s="39">
        <v>552.66</v>
      </c>
      <c r="BJ7" s="39">
        <v>380.58</v>
      </c>
      <c r="BK7" s="39">
        <v>401.79</v>
      </c>
      <c r="BL7" s="39">
        <v>402.99</v>
      </c>
      <c r="BM7" s="39">
        <v>398.98</v>
      </c>
      <c r="BN7" s="39">
        <v>418.68</v>
      </c>
      <c r="BO7" s="39">
        <v>275.67</v>
      </c>
      <c r="BP7" s="39">
        <v>79.84</v>
      </c>
      <c r="BQ7" s="39">
        <v>79.22</v>
      </c>
      <c r="BR7" s="39">
        <v>77.680000000000007</v>
      </c>
      <c r="BS7" s="39">
        <v>78.64</v>
      </c>
      <c r="BT7" s="39">
        <v>79.540000000000006</v>
      </c>
      <c r="BU7" s="39">
        <v>102.38</v>
      </c>
      <c r="BV7" s="39">
        <v>100.12</v>
      </c>
      <c r="BW7" s="39">
        <v>98.66</v>
      </c>
      <c r="BX7" s="39">
        <v>98.64</v>
      </c>
      <c r="BY7" s="39">
        <v>94.78</v>
      </c>
      <c r="BZ7" s="39">
        <v>100.05</v>
      </c>
      <c r="CA7" s="39">
        <v>306.81</v>
      </c>
      <c r="CB7" s="39">
        <v>310.2</v>
      </c>
      <c r="CC7" s="39">
        <v>316.16000000000003</v>
      </c>
      <c r="CD7" s="39">
        <v>313.47000000000003</v>
      </c>
      <c r="CE7" s="39">
        <v>307.04000000000002</v>
      </c>
      <c r="CF7" s="39">
        <v>168.67</v>
      </c>
      <c r="CG7" s="39">
        <v>174.97</v>
      </c>
      <c r="CH7" s="39">
        <v>178.59</v>
      </c>
      <c r="CI7" s="39">
        <v>178.92</v>
      </c>
      <c r="CJ7" s="39">
        <v>181.3</v>
      </c>
      <c r="CK7" s="39">
        <v>166.4</v>
      </c>
      <c r="CL7" s="39">
        <v>36.369999999999997</v>
      </c>
      <c r="CM7" s="39">
        <v>40.450000000000003</v>
      </c>
      <c r="CN7" s="39">
        <v>38.94</v>
      </c>
      <c r="CO7" s="39">
        <v>38.94</v>
      </c>
      <c r="CP7" s="39">
        <v>39.520000000000003</v>
      </c>
      <c r="CQ7" s="39">
        <v>54.92</v>
      </c>
      <c r="CR7" s="39">
        <v>55.63</v>
      </c>
      <c r="CS7" s="39">
        <v>55.03</v>
      </c>
      <c r="CT7" s="39">
        <v>55.14</v>
      </c>
      <c r="CU7" s="39">
        <v>55.89</v>
      </c>
      <c r="CV7" s="39">
        <v>60.69</v>
      </c>
      <c r="CW7" s="39">
        <v>86.45</v>
      </c>
      <c r="CX7" s="39">
        <v>81.06</v>
      </c>
      <c r="CY7" s="39">
        <v>82.49</v>
      </c>
      <c r="CZ7" s="39">
        <v>81.58</v>
      </c>
      <c r="DA7" s="39">
        <v>81.290000000000006</v>
      </c>
      <c r="DB7" s="39">
        <v>82.66</v>
      </c>
      <c r="DC7" s="39">
        <v>82.04</v>
      </c>
      <c r="DD7" s="39">
        <v>81.900000000000006</v>
      </c>
      <c r="DE7" s="39">
        <v>81.39</v>
      </c>
      <c r="DF7" s="39">
        <v>81.27</v>
      </c>
      <c r="DG7" s="39">
        <v>89.82</v>
      </c>
      <c r="DH7" s="39">
        <v>49.49</v>
      </c>
      <c r="DI7" s="39">
        <v>28.36</v>
      </c>
      <c r="DJ7" s="39">
        <v>31.19</v>
      </c>
      <c r="DK7" s="39">
        <v>33.72</v>
      </c>
      <c r="DL7" s="39">
        <v>36.26</v>
      </c>
      <c r="DM7" s="39">
        <v>48.49</v>
      </c>
      <c r="DN7" s="39">
        <v>48.05</v>
      </c>
      <c r="DO7" s="39">
        <v>48.87</v>
      </c>
      <c r="DP7" s="39">
        <v>49.92</v>
      </c>
      <c r="DQ7" s="39">
        <v>50.63</v>
      </c>
      <c r="DR7" s="39">
        <v>50.19</v>
      </c>
      <c r="DS7" s="39">
        <v>14.13</v>
      </c>
      <c r="DT7" s="39">
        <v>26.52</v>
      </c>
      <c r="DU7" s="39">
        <v>27.21</v>
      </c>
      <c r="DV7" s="39">
        <v>27.57</v>
      </c>
      <c r="DW7" s="39">
        <v>27.44</v>
      </c>
      <c r="DX7" s="39">
        <v>12.79</v>
      </c>
      <c r="DY7" s="39">
        <v>13.39</v>
      </c>
      <c r="DZ7" s="39">
        <v>14.85</v>
      </c>
      <c r="EA7" s="39">
        <v>16.88</v>
      </c>
      <c r="EB7" s="39">
        <v>18.28</v>
      </c>
      <c r="EC7" s="39">
        <v>20.63</v>
      </c>
      <c r="ED7" s="39">
        <v>0</v>
      </c>
      <c r="EE7" s="39">
        <v>0.01</v>
      </c>
      <c r="EF7" s="39">
        <v>0</v>
      </c>
      <c r="EG7" s="39">
        <v>0.23</v>
      </c>
      <c r="EH7" s="39">
        <v>0.05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宇陀市役所</cp:lastModifiedBy>
  <cp:lastPrinted>2022-01-28T06:17:37Z</cp:lastPrinted>
  <dcterms:created xsi:type="dcterms:W3CDTF">2021-12-03T06:54:15Z</dcterms:created>
  <dcterms:modified xsi:type="dcterms:W3CDTF">2022-01-28T07:52:38Z</dcterms:modified>
  <cp:category/>
</cp:coreProperties>
</file>